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Năm 2026\PHÒNG TÀI CHÍNH CÔNG THƯƠNG\VĂN BẢN PHÒNG\KỲ HỌP HĐND\KỲ HỌP CHUYÊN ĐỀ 2 GIAI ĐOẠN 2026-2030\FIE KÝ HỌP HĐ\TL IN KỲ HỌP\134\"/>
    </mc:Choice>
  </mc:AlternateContent>
  <bookViews>
    <workbookView xWindow="-105" yWindow="-105" windowWidth="23250" windowHeight="12450" activeTab="3"/>
  </bookViews>
  <sheets>
    <sheet name="PLTH 1 (ĐT 2026) " sheetId="18" r:id="rId1"/>
    <sheet name="PL 1.1 (ĐT 2026)" sheetId="23" r:id="rId2"/>
    <sheet name="PLTH 2 (TX 2026)" sheetId="26" r:id="rId3"/>
    <sheet name="PL2.1 (TX 2026)" sheetId="25" r:id="rId4"/>
  </sheets>
  <externalReferences>
    <externalReference r:id="rId5"/>
  </externalReferences>
  <definedNames>
    <definedName name="_1">#REF!</definedName>
    <definedName name="_2">#REF!</definedName>
    <definedName name="_CON1">#REF!</definedName>
    <definedName name="_CON2">#REF!</definedName>
    <definedName name="_Fill" hidden="1">#REF!</definedName>
    <definedName name="_xlnm._FilterDatabase" localSheetId="1" hidden="1">'PL 1.1 (ĐT 2026)'!$A$10:$P$10</definedName>
    <definedName name="_xlnm._FilterDatabase" localSheetId="3" hidden="1">'PL2.1 (TX 2026)'!$A$9:$H$62</definedName>
    <definedName name="_NET2">#REF!</definedName>
    <definedName name="_Order1" hidden="1">255</definedName>
    <definedName name="_Order2" hidden="1">255</definedName>
    <definedName name="_QL10">#REF!</definedName>
    <definedName name="_Sort" hidden="1">#REF!</definedName>
    <definedName name="BaiChay">#REF!</definedName>
    <definedName name="BOQ">#REF!</definedName>
    <definedName name="BVCISUMMARY">#REF!</definedName>
    <definedName name="CauQL1GD2">#REF!</definedName>
    <definedName name="CauQL1GD3">#REF!</definedName>
    <definedName name="CLVC3">0.1</definedName>
    <definedName name="Co">#REF!</definedName>
    <definedName name="COMMON">#REF!</definedName>
    <definedName name="CON_EQP_COS">#REF!</definedName>
    <definedName name="COVER">#REF!</definedName>
    <definedName name="CRITINST">#REF!</definedName>
    <definedName name="CRITPURC">#REF!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_xlnm.Database">#REF!</definedName>
    <definedName name="dđ" hidden="1">{"'Sheet1'!$L$16"}</definedName>
    <definedName name="den_bu">#REF!</definedName>
    <definedName name="DSUMDATA">#REF!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_xlnm.Extract">#REF!</definedName>
    <definedName name="Ghi_chó">#REF!</definedName>
    <definedName name="gia_tien_BTN">#REF!</definedName>
    <definedName name="GTNT1">#REF!</definedName>
    <definedName name="GTNT2">#REF!</definedName>
    <definedName name="h" hidden="1">{"'Sheet1'!$L$16"}</definedName>
    <definedName name="Heä_soá_laép_xaø_H">1.7</definedName>
    <definedName name="HOME_MANP">#REF!</definedName>
    <definedName name="HOMEOFFICE_COST">#REF!</definedName>
    <definedName name="HSCT3">0.1</definedName>
    <definedName name="HSDN">2.5</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IDLAB_COST">#REF!</definedName>
    <definedName name="INDMANP">#REF!</definedName>
    <definedName name="k" hidden="1">#REF!</definedName>
    <definedName name="kiem">#REF!</definedName>
    <definedName name="MAJ_CON_EQP">#REF!</definedName>
    <definedName name="MG_A">#REF!</definedName>
    <definedName name="NET">#REF!</definedName>
    <definedName name="NET_1">#REF!</definedName>
    <definedName name="NET_ANA">#REF!</definedName>
    <definedName name="NET_ANA_1">#REF!</definedName>
    <definedName name="NET_ANA_2">#REF!</definedName>
    <definedName name="No">#REF!</definedName>
    <definedName name="_xlnm.Print_Area" localSheetId="1">'PL 1.1 (ĐT 2026)'!$A$1:$L$19</definedName>
    <definedName name="_xlnm.Print_Area" localSheetId="3">'PL2.1 (TX 2026)'!$A$1:$H$72</definedName>
    <definedName name="_xlnm.Print_Area" localSheetId="0">'PLTH 1 (ĐT 2026) '!$A$1:$I$14</definedName>
    <definedName name="_xlnm.Print_Area" localSheetId="2">'PLTH 2 (TX 2026)'!$A$1:$I$19</definedName>
    <definedName name="_xlnm.Print_Area">#REF!</definedName>
    <definedName name="PRINT_AREA_MI">#REF!</definedName>
    <definedName name="_xlnm.Print_Titles" localSheetId="3">'PL2.1 (TX 2026)'!$7:$8</definedName>
    <definedName name="_xlnm.Print_Titles">#REF!</definedName>
    <definedName name="PRINT_TITLES_MI">#REF!</definedName>
    <definedName name="PRINTA">#REF!</definedName>
    <definedName name="PRINTB">#REF!</definedName>
    <definedName name="PRINTC">#REF!</definedName>
    <definedName name="PROPOSAL">#REF!</definedName>
    <definedName name="QL18CLBC">#REF!</definedName>
    <definedName name="QL18conlai">#REF!</definedName>
    <definedName name="SORT">#REF!</definedName>
    <definedName name="SPEC">#REF!</definedName>
    <definedName name="SPECSUMMARY">#REF!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UMMARY">#REF!</definedName>
    <definedName name="TaxTV">10%</definedName>
    <definedName name="TaxXL">5%</definedName>
    <definedName name="Tien">#REF!</definedName>
    <definedName name="TKYB">"TKYB"</definedName>
    <definedName name="Tonghop">#REF!</definedName>
    <definedName name="Tra_don_gia_KS">#REF!</definedName>
    <definedName name="ty_le_BTN">#REF!</definedName>
    <definedName name="VARIINST">#REF!</definedName>
    <definedName name="VARIPURC">#REF!</definedName>
    <definedName name="W">#REF!</definedName>
    <definedName name="X">#REF!</definedName>
    <definedName name="XCCT">0.5</definedName>
    <definedName name="ZYX">#REF!</definedName>
    <definedName name="ZZZ">#REF!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2" i="18" l="1"/>
  <c r="H11" i="26"/>
  <c r="G11" i="26"/>
  <c r="F11" i="26"/>
  <c r="I13" i="23"/>
  <c r="I12" i="23" s="1"/>
  <c r="G11" i="18"/>
  <c r="F11" i="18"/>
  <c r="G13" i="18"/>
  <c r="F13" i="18"/>
  <c r="G12" i="18"/>
  <c r="F12" i="18"/>
  <c r="F13" i="26"/>
  <c r="E28" i="25" l="1"/>
  <c r="F16" i="26" s="1"/>
  <c r="E16" i="26" s="1"/>
  <c r="D29" i="25" l="1"/>
  <c r="D28" i="25" s="1"/>
  <c r="F23" i="25"/>
  <c r="G23" i="25"/>
  <c r="E23" i="25"/>
  <c r="G17" i="23"/>
  <c r="I16" i="23" l="1"/>
  <c r="J16" i="23"/>
  <c r="K16" i="23"/>
  <c r="G16" i="23"/>
  <c r="H17" i="23"/>
  <c r="H16" i="23" s="1"/>
  <c r="H18" i="23"/>
  <c r="O13" i="23" l="1"/>
  <c r="N13" i="23" s="1"/>
  <c r="P12" i="23"/>
  <c r="N14" i="23"/>
  <c r="O14" i="23" s="1"/>
  <c r="P14" i="23" s="1"/>
  <c r="O12" i="23"/>
  <c r="M15" i="23"/>
  <c r="N15" i="23" s="1"/>
  <c r="M14" i="23"/>
  <c r="J13" i="23"/>
  <c r="J12" i="23" s="1"/>
  <c r="K13" i="23"/>
  <c r="K12" i="23" s="1"/>
  <c r="G13" i="23"/>
  <c r="G12" i="23" s="1"/>
  <c r="O15" i="23" l="1"/>
  <c r="P15" i="23" s="1"/>
  <c r="H14" i="23" l="1"/>
  <c r="N12" i="23"/>
  <c r="G14" i="25"/>
  <c r="N20" i="23"/>
  <c r="G17" i="26"/>
  <c r="G14" i="26"/>
  <c r="G18" i="26"/>
  <c r="H18" i="26"/>
  <c r="F18" i="26"/>
  <c r="G12" i="26"/>
  <c r="G35" i="25"/>
  <c r="F21" i="25"/>
  <c r="G21" i="25"/>
  <c r="E21" i="25"/>
  <c r="F19" i="25"/>
  <c r="G19" i="25"/>
  <c r="E19" i="25"/>
  <c r="F15" i="26" s="1"/>
  <c r="E15" i="26" s="1"/>
  <c r="M10" i="25"/>
  <c r="F14" i="25"/>
  <c r="H14" i="25"/>
  <c r="E14" i="25"/>
  <c r="G12" i="25"/>
  <c r="H12" i="26" s="1"/>
  <c r="F17" i="25"/>
  <c r="G17" i="25"/>
  <c r="E17" i="25"/>
  <c r="F12" i="25"/>
  <c r="E12" i="25"/>
  <c r="F37" i="25"/>
  <c r="G37" i="25"/>
  <c r="F60" i="25"/>
  <c r="D60" i="25" s="1"/>
  <c r="G60" i="25"/>
  <c r="E60" i="25"/>
  <c r="E35" i="25"/>
  <c r="F11" i="25" l="1"/>
  <c r="E11" i="25"/>
  <c r="G34" i="25"/>
  <c r="E18" i="26"/>
  <c r="G16" i="25"/>
  <c r="G11" i="25"/>
  <c r="K16" i="25" s="1"/>
  <c r="F51" i="25" l="1"/>
  <c r="F50" i="25" s="1"/>
  <c r="G51" i="25"/>
  <c r="G50" i="25" s="1"/>
  <c r="E51" i="25"/>
  <c r="E50" i="25" s="1"/>
  <c r="D52" i="25"/>
  <c r="F30" i="25"/>
  <c r="G30" i="25"/>
  <c r="D31" i="25"/>
  <c r="D51" i="25" l="1"/>
  <c r="D50" i="25" s="1"/>
  <c r="D30" i="25"/>
  <c r="D14" i="25"/>
  <c r="J8" i="25"/>
  <c r="F48" i="25"/>
  <c r="G48" i="25"/>
  <c r="E48" i="25"/>
  <c r="D49" i="25"/>
  <c r="F46" i="25"/>
  <c r="G46" i="25"/>
  <c r="E46" i="25"/>
  <c r="D47" i="25"/>
  <c r="F44" i="25"/>
  <c r="G44" i="25"/>
  <c r="E44" i="25"/>
  <c r="D45" i="25"/>
  <c r="F42" i="25"/>
  <c r="E42" i="25"/>
  <c r="F40" i="25"/>
  <c r="G40" i="25"/>
  <c r="E40" i="25"/>
  <c r="D41" i="25"/>
  <c r="F32" i="25"/>
  <c r="F27" i="25" s="1"/>
  <c r="G32" i="25"/>
  <c r="G27" i="25" s="1"/>
  <c r="E32" i="25"/>
  <c r="D33" i="25"/>
  <c r="E27" i="25" l="1"/>
  <c r="F14" i="26"/>
  <c r="E14" i="26" s="1"/>
  <c r="F17" i="26"/>
  <c r="E39" i="25"/>
  <c r="F39" i="25"/>
  <c r="D15" i="25"/>
  <c r="D48" i="25"/>
  <c r="D44" i="25"/>
  <c r="D40" i="25"/>
  <c r="D46" i="25"/>
  <c r="D32" i="25"/>
  <c r="F70" i="25" l="1"/>
  <c r="F69" i="25" s="1"/>
  <c r="G70" i="25"/>
  <c r="G69" i="25" s="1"/>
  <c r="E70" i="25"/>
  <c r="E69" i="25" s="1"/>
  <c r="D71" i="25"/>
  <c r="F67" i="25"/>
  <c r="F66" i="25" s="1"/>
  <c r="G67" i="25"/>
  <c r="G66" i="25" s="1"/>
  <c r="E67" i="25"/>
  <c r="E66" i="25" s="1"/>
  <c r="D68" i="25"/>
  <c r="F64" i="25"/>
  <c r="F63" i="25" s="1"/>
  <c r="G64" i="25"/>
  <c r="G63" i="25" s="1"/>
  <c r="E64" i="25"/>
  <c r="E63" i="25" s="1"/>
  <c r="D65" i="25"/>
  <c r="G62" i="25" l="1"/>
  <c r="E62" i="25"/>
  <c r="F62" i="25"/>
  <c r="D70" i="25"/>
  <c r="D69" i="25" s="1"/>
  <c r="D67" i="25"/>
  <c r="D66" i="25" s="1"/>
  <c r="D64" i="25"/>
  <c r="D63" i="25" s="1"/>
  <c r="D62" i="25" l="1"/>
  <c r="D61" i="25"/>
  <c r="F58" i="25"/>
  <c r="F53" i="25" s="1"/>
  <c r="G58" i="25"/>
  <c r="G53" i="25" s="1"/>
  <c r="E58" i="25"/>
  <c r="D59" i="25"/>
  <c r="E56" i="25"/>
  <c r="D56" i="25" s="1"/>
  <c r="E54" i="25"/>
  <c r="D55" i="25"/>
  <c r="E37" i="25"/>
  <c r="D38" i="25"/>
  <c r="D27" i="25"/>
  <c r="E25" i="25"/>
  <c r="F12" i="26" s="1"/>
  <c r="D26" i="25"/>
  <c r="D23" i="25"/>
  <c r="D24" i="25"/>
  <c r="D21" i="25"/>
  <c r="D22" i="25"/>
  <c r="D19" i="25"/>
  <c r="D20" i="25"/>
  <c r="D54" i="25" l="1"/>
  <c r="E53" i="25"/>
  <c r="D25" i="25"/>
  <c r="E16" i="25"/>
  <c r="E10" i="25" s="1"/>
  <c r="E9" i="25" s="1"/>
  <c r="J11" i="25" s="1"/>
  <c r="D37" i="25"/>
  <c r="E34" i="25"/>
  <c r="D58" i="25"/>
  <c r="D53" i="25" l="1"/>
  <c r="F57" i="25" l="1"/>
  <c r="G57" i="25"/>
  <c r="E17" i="26"/>
  <c r="E13" i="26"/>
  <c r="F36" i="25"/>
  <c r="D36" i="25" l="1"/>
  <c r="F35" i="25"/>
  <c r="D57" i="25"/>
  <c r="F34" i="25" l="1"/>
  <c r="D35" i="25"/>
  <c r="D34" i="25" s="1"/>
  <c r="H15" i="23"/>
  <c r="G11" i="23"/>
  <c r="G10" i="23" s="1"/>
  <c r="H13" i="23" l="1"/>
  <c r="H12" i="23" s="1"/>
  <c r="G9" i="23"/>
  <c r="H11" i="23" l="1"/>
  <c r="H10" i="23" s="1"/>
  <c r="H9" i="23" s="1"/>
  <c r="K11" i="23"/>
  <c r="K10" i="23" s="1"/>
  <c r="K9" i="23" s="1"/>
  <c r="H13" i="18" s="1"/>
  <c r="C24" i="23"/>
  <c r="J11" i="23"/>
  <c r="J10" i="23" s="1"/>
  <c r="J9" i="23" s="1"/>
  <c r="L12" i="26" s="1"/>
  <c r="I11" i="23"/>
  <c r="I10" i="23" s="1"/>
  <c r="I9" i="23" s="1"/>
  <c r="H11" i="18" l="1"/>
  <c r="L13" i="26" s="1"/>
  <c r="E13" i="18"/>
  <c r="E11" i="18" s="1"/>
  <c r="G42" i="25"/>
  <c r="D43" i="25"/>
  <c r="L11" i="26"/>
  <c r="D42" i="25" l="1"/>
  <c r="D39" i="25" s="1"/>
  <c r="G39" i="25"/>
  <c r="G10" i="25" s="1"/>
  <c r="G9" i="25" s="1"/>
  <c r="L11" i="25" s="1"/>
  <c r="L14" i="25" s="1"/>
  <c r="E12" i="26"/>
  <c r="J12" i="25"/>
  <c r="D12" i="25"/>
  <c r="D11" i="25" s="1"/>
  <c r="E11" i="26" l="1"/>
  <c r="J11" i="26" s="1"/>
  <c r="D13" i="25"/>
  <c r="F16" i="25"/>
  <c r="F10" i="25" s="1"/>
  <c r="F9" i="25" s="1"/>
  <c r="D17" i="25"/>
  <c r="D16" i="25" s="1"/>
  <c r="D10" i="25" s="1"/>
  <c r="D9" i="25" s="1"/>
  <c r="L12" i="25" s="1"/>
  <c r="D18" i="25"/>
  <c r="J13" i="25" l="1"/>
  <c r="K11" i="25"/>
</calcChain>
</file>

<file path=xl/comments1.xml><?xml version="1.0" encoding="utf-8"?>
<comments xmlns="http://schemas.openxmlformats.org/spreadsheetml/2006/main">
  <authors>
    <author>Admin</author>
  </authors>
  <commentList>
    <comment ref="G13" authorId="0" shapeId="0">
      <text>
        <r>
          <rPr>
            <b/>
            <sz val="9"/>
            <color indexed="81"/>
            <rFont val="Tahoma"/>
            <family val="2"/>
          </rPr>
          <t>Admin:</t>
        </r>
        <r>
          <rPr>
            <sz val="9"/>
            <color indexed="81"/>
            <rFont val="Tahoma"/>
            <family val="2"/>
          </rPr>
          <t xml:space="preserve">
Phòng XD đã được giao kinh phí hoạt động phòng chống lụt bão</t>
        </r>
      </text>
    </comment>
    <comment ref="G14" authorId="0" shapeId="0">
      <text>
        <r>
          <rPr>
            <b/>
            <sz val="9"/>
            <color indexed="81"/>
            <rFont val="Tahoma"/>
            <family val="2"/>
          </rPr>
          <t>Admin:</t>
        </r>
        <r>
          <rPr>
            <sz val="9"/>
            <color indexed="81"/>
            <rFont val="Tahoma"/>
            <family val="2"/>
          </rPr>
          <t xml:space="preserve">
Kinh phi duy tu phòng XD,NN&amp;MT
</t>
        </r>
      </text>
    </comment>
    <comment ref="B18" authorId="0" shapeId="0">
      <text>
        <r>
          <rPr>
            <b/>
            <sz val="9"/>
            <color indexed="81"/>
            <rFont val="Tahoma"/>
            <family val="2"/>
          </rPr>
          <t>Admin:</t>
        </r>
        <r>
          <rPr>
            <sz val="9"/>
            <color indexed="81"/>
            <rFont val="Tahoma"/>
            <family val="2"/>
          </rPr>
          <t xml:space="preserve">
Hỗ trợ sản phẩm OCOP truy xuất nguồn gốc sản phẩm </t>
        </r>
      </text>
    </comment>
    <comment ref="B20" authorId="0" shapeId="0">
      <text>
        <r>
          <rPr>
            <b/>
            <sz val="9"/>
            <color indexed="81"/>
            <rFont val="Tahoma"/>
            <family val="2"/>
          </rPr>
          <t>Admin:</t>
        </r>
        <r>
          <rPr>
            <sz val="9"/>
            <color indexed="81"/>
            <rFont val="Tahoma"/>
            <family val="2"/>
          </rPr>
          <t xml:space="preserve">
Hỗ trợ Hợp tác xã Ứng dụng công nghệ cao và chuyển đổi số</t>
        </r>
      </text>
    </comment>
    <comment ref="B22" authorId="0" shapeId="0">
      <text>
        <r>
          <rPr>
            <b/>
            <sz val="9"/>
            <color indexed="81"/>
            <rFont val="Tahoma"/>
            <family val="2"/>
          </rPr>
          <t>Admin:</t>
        </r>
        <r>
          <rPr>
            <sz val="9"/>
            <color indexed="81"/>
            <rFont val="Tahoma"/>
            <family val="2"/>
          </rPr>
          <t xml:space="preserve">
Phát triển 01 sản phẩm OCOP đạt 3 sao năm 2026</t>
        </r>
      </text>
    </comment>
    <comment ref="B24" authorId="0" shapeId="0">
      <text>
        <r>
          <rPr>
            <b/>
            <sz val="9"/>
            <color indexed="81"/>
            <rFont val="Tahoma"/>
            <family val="2"/>
          </rPr>
          <t>Admin:</t>
        </r>
        <r>
          <rPr>
            <sz val="9"/>
            <color indexed="81"/>
            <rFont val="Tahoma"/>
            <family val="2"/>
          </rPr>
          <t xml:space="preserve">
Đa dạng hóa và chế biến sâu sản phẩm (OCOP): Hỗ trợ kỹ thuật, công thức chế biến để biến nông sản thô thành các sản phẩm có giá trị cao hơn. Hỗ trợ chuẩn hóa bao bì, nhãn mác, chứng nhận chất lượng</t>
        </r>
      </text>
    </comment>
    <comment ref="B26" authorId="0" shapeId="0">
      <text>
        <r>
          <rPr>
            <b/>
            <sz val="9"/>
            <color indexed="81"/>
            <rFont val="Tahoma"/>
            <family val="2"/>
          </rPr>
          <t>Admin:</t>
        </r>
        <r>
          <rPr>
            <sz val="9"/>
            <color indexed="81"/>
            <rFont val="Tahoma"/>
            <family val="2"/>
          </rPr>
          <t xml:space="preserve">
Hỗ trợTổ khuyến nông cộng đồng: Tập huấn, nâng cao năng lực cho thành viên: Đào tạo chuyên sâu về kỹ thuật nông nghiệp, kỹ năng chuyển giao công nghệ cho đồng bào DTTS, kiến thức về kinh tế hợp tác, chuyển đổi số và kỹ năng tư vấn thị trường. từng thành viên để bám sát địa bàn thôn, bản.</t>
        </r>
      </text>
    </comment>
    <comment ref="B31" authorId="0" shapeId="0">
      <text>
        <r>
          <rPr>
            <b/>
            <sz val="9"/>
            <color indexed="81"/>
            <rFont val="Tahoma"/>
            <family val="2"/>
          </rPr>
          <t>Admin:</t>
        </r>
        <r>
          <rPr>
            <sz val="9"/>
            <color indexed="81"/>
            <rFont val="Tahoma"/>
            <family val="2"/>
          </rPr>
          <t xml:space="preserve">
Hội nghị Tập huấn nâng cao nhận thức, tăng cường khả năng tiếp cận pháp luật và thụ hưởng dịch vụ trợ giúp pháp lý, hỗ trợ pháp lý, biện pháp bảo đảm, đăng ký biện  pháp bảo đảm, bồi thường của Nhà nước cho người dân</t>
        </r>
      </text>
    </comment>
    <comment ref="B33" authorId="0" shapeId="0">
      <text>
        <r>
          <rPr>
            <b/>
            <sz val="9"/>
            <color indexed="81"/>
            <rFont val="Tahoma"/>
            <family val="2"/>
          </rPr>
          <t>Admin:</t>
        </r>
        <r>
          <rPr>
            <sz val="9"/>
            <color indexed="81"/>
            <rFont val="Tahoma"/>
            <family val="2"/>
          </rPr>
          <t xml:space="preserve">
Tuyên truyền chủ trương, chính sách: Phổ biến sâu rộng các quan điểm của Đảng, pháp luật của Nhà nước về bình đẳng giới và vì sự tiến bộ của phụ nữ; Tập huấn nâng cao nhận thức, phát huy vai trò của phụ nữ xóa bỏ định kiến giới; Tập huấn trang bị kiến thức về các dạn bạo lực gia đình, bạo lực trên cơ sở giới</t>
        </r>
      </text>
    </comment>
    <comment ref="B36" authorId="0" shapeId="0">
      <text>
        <r>
          <rPr>
            <b/>
            <sz val="9"/>
            <color indexed="81"/>
            <rFont val="Tahoma"/>
            <family val="2"/>
          </rPr>
          <t>Admin:</t>
        </r>
        <r>
          <rPr>
            <sz val="9"/>
            <color indexed="81"/>
            <rFont val="Tahoma"/>
            <family val="2"/>
          </rPr>
          <t xml:space="preserve">
Hỗ trợ thùng rác hữu cơ, vô cơ tại hộ gia đình: Tập trung hỗ trợ cho hộ nghèo, hộ cận nghèo, hộ mới thoát nghèo, và hộ đồng bào dân tộc thiểu số và miền núi (DTTS&amp;MN); Kinh phí truyền thông, tập huấn xây dựng mô hình "thôn, bản không rác thải nhựa" hoặc "cộng đồng tuần hoàn quy mô nhỏ</t>
        </r>
      </text>
    </comment>
    <comment ref="G36" authorId="0" shapeId="0">
      <text>
        <r>
          <rPr>
            <b/>
            <sz val="9"/>
            <color indexed="81"/>
            <rFont val="Tahoma"/>
            <family val="2"/>
          </rPr>
          <t>Admin:</t>
        </r>
        <r>
          <rPr>
            <sz val="9"/>
            <color indexed="81"/>
            <rFont val="Tahoma"/>
            <family val="2"/>
          </rPr>
          <t xml:space="preserve">
Đã được giao kinh phí phòng XD,NN&amp;MT</t>
        </r>
      </text>
    </comment>
    <comment ref="B38" authorId="0" shapeId="0">
      <text>
        <r>
          <rPr>
            <b/>
            <sz val="9"/>
            <color indexed="81"/>
            <rFont val="Tahoma"/>
            <family val="2"/>
          </rPr>
          <t>Admin:</t>
        </r>
        <r>
          <rPr>
            <sz val="9"/>
            <color indexed="81"/>
            <rFont val="Tahoma"/>
            <family val="2"/>
          </rPr>
          <t xml:space="preserve">
Hỗ trợ cây giống, hoa và thực hiện tạo cảnh quan  tuyến đường "Sáng - Xanh - Sạch - Đẹp" </t>
        </r>
      </text>
    </comment>
    <comment ref="B41" authorId="0" shapeId="0">
      <text>
        <r>
          <rPr>
            <b/>
            <sz val="9"/>
            <color indexed="81"/>
            <rFont val="Tahoma"/>
            <family val="2"/>
          </rPr>
          <t>Admin:</t>
        </r>
        <r>
          <rPr>
            <sz val="9"/>
            <color indexed="81"/>
            <rFont val="Tahoma"/>
            <family val="2"/>
          </rPr>
          <t xml:space="preserve">
Tập huấn phát huy quyền làm chủ của nhân dân được biết, được bàn, được tham gia ý kiến, được kiển tra giám sát, được thụ hưởng; Tuyên truyền bảo vệ môi trường xanh sạch đẹp, góp phần xây dựng đòi sống văn hóa khu dân cư đoàn kết, ấm no, hạnh phúc; Cuộc vận động “Toàn dân đoàn kết xây dựng NTM, đô thị văn minh”: Tuyên truyền về 5 nội dung cốt lõi của cuộc vận động nhằm nâng cao đời sống văn hóa, tinh thần tại khu dân cư.</t>
        </r>
      </text>
    </comment>
    <comment ref="B43" authorId="0" shapeId="0">
      <text>
        <r>
          <rPr>
            <b/>
            <sz val="9"/>
            <color indexed="81"/>
            <rFont val="Tahoma"/>
            <family val="2"/>
          </rPr>
          <t>Admin:</t>
        </r>
        <r>
          <rPr>
            <sz val="9"/>
            <color indexed="81"/>
            <rFont val="Tahoma"/>
            <family val="2"/>
          </rPr>
          <t xml:space="preserve">
Tuyên truyền Phong trào “Nông dân thi đua sản xuất kinh doanh giỏi, đoàn kết giúp nhau làm giàu và giảm nghèo bền vững”; Tâp huấn nâng cao nhận thức cho cán bộ, chị hội trưởng, chi hội phó và hội viên, hội viên tiêu biểu của hội nông dân xã về vai trò liên kết sản xuất theo nguyên tắc “5 tự” và “5 cùng”; Tuyên truyền xây dựng văn hóa sản xuất và tiêu dùng sạch trong cộng đồng nông dân</t>
        </r>
      </text>
    </comment>
    <comment ref="B45" authorId="0" shapeId="0">
      <text>
        <r>
          <rPr>
            <b/>
            <sz val="9"/>
            <color indexed="81"/>
            <rFont val="Tahoma"/>
            <family val="2"/>
          </rPr>
          <t>Admin:</t>
        </r>
        <r>
          <rPr>
            <sz val="9"/>
            <color indexed="81"/>
            <rFont val="Tahoma"/>
            <family val="2"/>
          </rPr>
          <t xml:space="preserve">
Tập huấn kiến thức khởi nghiệp cho phụ nữ áp dụng chuyển đổi số trong kinh doanh; Tuyên truyền vận động hội viên phụ nữ chăm sóc sức khỏe sinh sản trong vùng ĐBDTTS; Tập huấn kiến thức kỉ năng quản lý kinh tế gia đình chị em phụ nữ vùng đặc biệt khó khăn</t>
        </r>
      </text>
    </comment>
    <comment ref="B47" authorId="0" shapeId="0">
      <text>
        <r>
          <rPr>
            <b/>
            <sz val="9"/>
            <color indexed="81"/>
            <rFont val="Tahoma"/>
            <family val="2"/>
          </rPr>
          <t>Admin:</t>
        </r>
        <r>
          <rPr>
            <sz val="9"/>
            <color indexed="81"/>
            <rFont val="Tahoma"/>
            <family val="2"/>
          </rPr>
          <t xml:space="preserve">
Tuyên truyền CVĐ “Xây dựng gia đình 5 không, 3 sạch, 3 an” trong vùng ĐBDTTS găn với vận động thay đổi nếp nghỉ cách làm…; Tuyền truyền phòng chống xâm hại phụ nữ và trẻ em trong vùng ĐBDTTS; Tuyền truyền phòng chống bạo lực không im lặng che dấu và hành vi bạo lực nghiêm trọng đối với phụ nữ và trẻ em</t>
        </r>
      </text>
    </comment>
    <comment ref="B49" authorId="0" shapeId="0">
      <text>
        <r>
          <rPr>
            <b/>
            <sz val="9"/>
            <color indexed="81"/>
            <rFont val="Tahoma"/>
            <family val="2"/>
          </rPr>
          <t>Admin:</t>
        </r>
        <r>
          <rPr>
            <sz val="9"/>
            <color indexed="81"/>
            <rFont val="Tahoma"/>
            <family val="2"/>
          </rPr>
          <t xml:space="preserve">
Tuyên truyền khơi dạy tinh thần khởi nghiệp cho đoàn viên, thanh niên về khởi nghiệp, lập nghiệp. Phát huy thanh niên có ý tưởng và mô hình để khởi nghiệp vươn lên thoát nghèo; Tuyên truyền bảo vệ môi trường cho đoàn viên chung tay bảo vệ nguồn nước và tài nguyên rừng, phân loại và xử lý rác thải góp phần bảo vệ môi trường; Tổ chức hội thị văn hóa văn nghệ cho các chi đoàn, chi hội vùng DTTS; Tuyên truyền, hướng dẫn cho ĐBDTTS tiếp cận dịch vụ công trực tuyến, cài đặt các ứng dụng số(VNeID; VssID (Bảo hiểm xã hội); quét mã QR…)</t>
        </r>
      </text>
    </comment>
    <comment ref="B55" authorId="0" shapeId="0">
      <text>
        <r>
          <rPr>
            <b/>
            <sz val="9"/>
            <color indexed="81"/>
            <rFont val="Tahoma"/>
            <family val="2"/>
          </rPr>
          <t>Admin:</t>
        </r>
        <r>
          <rPr>
            <sz val="9"/>
            <color indexed="81"/>
            <rFont val="Tahoma"/>
            <family val="2"/>
          </rPr>
          <t xml:space="preserve">
Tổ chức rà soát hộ nghèo, hộ cận nghèo định kỳ hằng năm: 60; Kiểm tra, giám sát thực địa: Ban chỉ đạo xã và tổ giám sát cộng đồng định kỳ kiểm tra tiến độ, hiệu quả của các dự án sinh kế, hỗ trợ nhà ở, nước sinh hoạt được triển khai tại các thôn, bản đặc biệt khó khăn: 13</t>
        </r>
      </text>
    </comment>
    <comment ref="B57" authorId="0" shapeId="0">
      <text>
        <r>
          <rPr>
            <b/>
            <sz val="9"/>
            <color indexed="81"/>
            <rFont val="Tahoma"/>
            <family val="2"/>
          </rPr>
          <t>Admin:</t>
        </r>
        <r>
          <rPr>
            <sz val="9"/>
            <color indexed="81"/>
            <rFont val="Tahoma"/>
            <family val="2"/>
          </rPr>
          <t xml:space="preserve">
Tập huấn, bồi dưỡng cho đội ngũ cán bộ cơ sở: Nâng cao năng lực quản lý dự án, kỹ năng lập kế hoạch phát triển kinh tế - xã hội có sự tham gia của cộng đồng, kỹ năng thanh quyết toán các nguồn vốn Chương trình mục tiêu quốc gia cho cán bộ xã, công chức chuyên môn và ban phát triển thôn: 30; Tổ chức học tập kinh nghiệm thực tế: Tổ chức cho cán bộ cơ sở và các nhân tố tích cực (trưởng thôn, người uy tín, nông dân sản xuất giỏi) đi tham quan, học hỏi trực tiếp các mô hình kinh tế, mô hình giảm nghèo đã thành công ở các địa phương khác có điều kiện tương đồng: 20</t>
        </r>
      </text>
    </comment>
    <comment ref="H57" authorId="0" shapeId="0">
      <text>
        <r>
          <rPr>
            <b/>
            <sz val="9"/>
            <color indexed="81"/>
            <rFont val="Tahoma"/>
            <family val="2"/>
          </rPr>
          <t>Admin:</t>
        </r>
        <r>
          <rPr>
            <sz val="9"/>
            <color indexed="81"/>
            <rFont val="Tahoma"/>
            <family val="2"/>
          </rPr>
          <t xml:space="preserve">
XD,NN&amp;MT đề xuất
</t>
        </r>
      </text>
    </comment>
    <comment ref="B59" authorId="0" shapeId="0">
      <text>
        <r>
          <rPr>
            <b/>
            <sz val="9"/>
            <color indexed="81"/>
            <rFont val="Tahoma"/>
            <family val="2"/>
          </rPr>
          <t>Admin:</t>
        </r>
        <r>
          <rPr>
            <sz val="9"/>
            <color indexed="81"/>
            <rFont val="Tahoma"/>
            <family val="2"/>
          </rPr>
          <t xml:space="preserve">
Xây dựng cụm pano, áp phích cố định: 20; Tổ chức ngày hội/hội diễn truyền thông sân khấu hóa: 15</t>
        </r>
      </text>
    </comment>
    <comment ref="H59" authorId="0" shapeId="0">
      <text>
        <r>
          <rPr>
            <b/>
            <sz val="9"/>
            <color indexed="81"/>
            <rFont val="Tahoma"/>
            <family val="2"/>
          </rPr>
          <t>Admin:</t>
        </r>
        <r>
          <rPr>
            <sz val="9"/>
            <color indexed="81"/>
            <rFont val="Tahoma"/>
            <family val="2"/>
          </rPr>
          <t xml:space="preserve">
XD,NN&amp;MT đề xuất
</t>
        </r>
      </text>
    </comment>
    <comment ref="B61" authorId="0" shapeId="0">
      <text>
        <r>
          <rPr>
            <b/>
            <sz val="9"/>
            <color indexed="81"/>
            <rFont val="Tahoma"/>
            <family val="2"/>
          </rPr>
          <t>Admin:</t>
        </r>
        <r>
          <rPr>
            <sz val="9"/>
            <color indexed="81"/>
            <rFont val="Tahoma"/>
            <family val="2"/>
          </rPr>
          <t xml:space="preserve">
Phát động và ký kết giao ước thi đua giữa các thôn, bản: Tổ chức lễ phát động phong trào thi đua tại xã; các thôn, bản đăng ký chỉ tiêu cụ thể (như: hiến đất làm đường, đóng góp ngày công, tỷ lệ hộ thoát nghèo, thôn bản không có tệ nạn xã hội).</t>
        </r>
      </text>
    </comment>
    <comment ref="H61" authorId="0" shapeId="0">
      <text>
        <r>
          <rPr>
            <b/>
            <sz val="9"/>
            <color indexed="81"/>
            <rFont val="Tahoma"/>
            <family val="2"/>
          </rPr>
          <t>Admin:</t>
        </r>
        <r>
          <rPr>
            <sz val="9"/>
            <color indexed="81"/>
            <rFont val="Tahoma"/>
            <family val="2"/>
          </rPr>
          <t xml:space="preserve">
XD,NN&amp;MT đề xuất
</t>
        </r>
      </text>
    </comment>
    <comment ref="B65" authorId="0" shapeId="0">
      <text>
        <r>
          <rPr>
            <b/>
            <sz val="9"/>
            <color indexed="81"/>
            <rFont val="Tahoma"/>
            <family val="2"/>
          </rPr>
          <t>Admin:</t>
        </r>
        <r>
          <rPr>
            <sz val="9"/>
            <color indexed="81"/>
            <rFont val="Tahoma"/>
            <family val="2"/>
          </rPr>
          <t xml:space="preserve">
Thành lập mô hình bảo tồn văn hóa tai</t>
        </r>
      </text>
    </comment>
    <comment ref="B68" authorId="0" shapeId="0">
      <text>
        <r>
          <rPr>
            <b/>
            <sz val="9"/>
            <color indexed="81"/>
            <rFont val="Tahoma"/>
            <family val="2"/>
          </rPr>
          <t>Admin:</t>
        </r>
        <r>
          <rPr>
            <sz val="9"/>
            <color indexed="81"/>
            <rFont val="Tahoma"/>
            <family val="2"/>
          </rPr>
          <t xml:space="preserve">
Tuyên truyền gỉam thiểu thảo hôn, hôn nhân cận huyết thống</t>
        </r>
      </text>
    </comment>
    <comment ref="B71" authorId="0" shapeId="0">
      <text>
        <r>
          <rPr>
            <b/>
            <sz val="9"/>
            <color indexed="81"/>
            <rFont val="Tahoma"/>
            <family val="2"/>
          </rPr>
          <t>Admin:</t>
        </r>
        <r>
          <rPr>
            <sz val="9"/>
            <color indexed="81"/>
            <rFont val="Tahoma"/>
            <family val="2"/>
          </rPr>
          <t xml:space="preserve">
Hỗ trợ sinh kế (cây, con giống) cho hộ nghèo, cận nghèo DTTS </t>
        </r>
      </text>
    </comment>
  </commentList>
</comments>
</file>

<file path=xl/sharedStrings.xml><?xml version="1.0" encoding="utf-8"?>
<sst xmlns="http://schemas.openxmlformats.org/spreadsheetml/2006/main" count="242" uniqueCount="150">
  <si>
    <t>STT</t>
  </si>
  <si>
    <t>Ghi chú</t>
  </si>
  <si>
    <t>NSTW</t>
  </si>
  <si>
    <t>NS tỉnh</t>
  </si>
  <si>
    <t>I</t>
  </si>
  <si>
    <t>II</t>
  </si>
  <si>
    <t>ĐVT: Triệu đồng</t>
  </si>
  <si>
    <t>Trong đó:</t>
  </si>
  <si>
    <t>Kế hoạch vốn đầu tư công năm 2026</t>
  </si>
  <si>
    <t>PHỤ LỤC 1.1</t>
  </si>
  <si>
    <t>TỔNG CỘNG (I) và (II)</t>
  </si>
  <si>
    <t>Chủ đầu tư/ Đơn vị đầu mối giao kế hoạch vốn thực hiện Chương tình mục tiêu quốc gia</t>
  </si>
  <si>
    <t>Điểm phân bổ từ Ngân sách trung ương và Ngân sách tỉnh</t>
  </si>
  <si>
    <t>PHỤ LỤC TỔNG HỢP 1</t>
  </si>
  <si>
    <t>HỢP PHẦN THỨ NHẤT</t>
  </si>
  <si>
    <t>Chủ đầu tư/ Đơn vị đầu mối giao kế hoạch vốn là các đơn vị thuộc tỉnh</t>
  </si>
  <si>
    <t>*</t>
  </si>
  <si>
    <t>Nội dung thành phần 02: Phát triển hạ tầng kinh tế - xã hội nông thôn toàn diện, đồng bộ, hiện đại, kết nối hiệu quả với đô thị và thích ứng với biến đổi khí hậu</t>
  </si>
  <si>
    <t>NS cấp xã</t>
  </si>
  <si>
    <t>DỰ KIẾN PHÂN BỔ KẾ HOẠCH VỐN ĐẦU TƯ CÔNG NĂM 2026 THỰC HIỆN CHƯƠNG TRÌNH MTQG XÂY DỰNG NÔNG THÔN MỚI, GIẢM NGHÈO  BỀN VỮNG VÀ PHÁT TRIỂN KINH TẾ - XÃ HỘI VÙNG ĐỒNG BÀO DÂN TỘC THIỂU SỐ VÀ MIỀN NÚI GIAI ĐOẠN 2026 - 2035, GIAI ĐOẠN I: TỪ NĂM 2026 ĐẾN NĂM 2030</t>
  </si>
  <si>
    <t>Nguồn vốn: Ngân sách trung ương, ngân sách cấp tỉnh và ngân sách xã</t>
  </si>
  <si>
    <t>-</t>
  </si>
  <si>
    <t xml:space="preserve">Nội dung 01: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 Trong đó, tập trung, ưu tiên hỗ trợ đầu tư cho các xã, thôn đặc biệt khó khăn, vùng đồng bào DTTS&amp;MN, an toàn khu, biên giới và hải đảo </t>
  </si>
  <si>
    <t>Trong đó</t>
  </si>
  <si>
    <t>Ngân sách Trung ương</t>
  </si>
  <si>
    <t>Ngân sách cấp Tỉnh</t>
  </si>
  <si>
    <t xml:space="preserve">Ngân sách cấp xã </t>
  </si>
  <si>
    <t>Quy mô</t>
  </si>
  <si>
    <t>+</t>
  </si>
  <si>
    <t>Thời gian khởi công hoàn thành</t>
  </si>
  <si>
    <t>2026</t>
  </si>
  <si>
    <t>Tổng mức đầu tư</t>
  </si>
  <si>
    <t xml:space="preserve">DỰ TOÁN KINH PHÍ CHI THƯỜNG XUYÊN NĂM 2026 THỰC HIỆN CÁC DỰ ÁN THÀNH PHẦN THUỘC CHƯƠNG TRÌNH MỤC TIÊU QUỐC GIA XÂY DỰNG NÔNG THÔN MỚI, GIẢM NGHÈO BỀN VỮNG  VÀ PHÁT TRIỂN KINH TẾ - XÃ HỘI VÙNG ĐỒNG BÀO DÂN TỘC THIỂU SỐ VÀ MIỀN NÚI </t>
  </si>
  <si>
    <t xml:space="preserve">                ĐVT: Triệu đồng</t>
  </si>
  <si>
    <t>TT</t>
  </si>
  <si>
    <t>NỘI DUNG THÀNH PHẦN CỦA CHƯƠNG TRÌNH</t>
  </si>
  <si>
    <t>TỔNG KINH PHÍ CHI THƯỜNG XUYÊN</t>
  </si>
  <si>
    <t>TỔNG CỘNG (A+B)</t>
  </si>
  <si>
    <t>A</t>
  </si>
  <si>
    <t xml:space="preserve">HỢP PHẦN THỨ NHẤT: CÁC NỘI DUNG CHUNG THỰC HIỆN TRÊN ĐỊA BÀN </t>
  </si>
  <si>
    <t>Nội dung thành phần 02: Phát triển hạ tầng kinh tế - xã hội nông thôn toàn diện, đồng bộ, hiện đại, kết nối hiệu quả với đô thị và thích ứng với biến đổi khí hậu (gồm 14 nội dung cụ thể)</t>
  </si>
  <si>
    <t>Nội dung thành phần 03: Phát triển kinh tế nông thôn theo hướng sinh thái, hiện đại, tích hợp đa giá trị và đáp ứng nhu cầu thị trường (gồm 10 nội dung cụ thể)</t>
  </si>
  <si>
    <t>Nội dung 02: Triển khai hiệu quả Phong trào “Nông dân thi đua sản xuất kinh doanh giỏi, đoàn kết giúp nhau làm giàu và giảm nghèo bền vững”; xây dựng các chi Hội Nông dân nghề nghiệp, tổ Hội Nông dân nghề nghiệp theo nguyên tắc “5 tự”, “5 cùng”; Đề án “Hội Nông dân Việt Nam tham gia phát triển kinh tế tập thể trong nông nghiệp đến năm 2030”; Đề án “Tuyên truyền, vận động, hướng dẫn nông dân sản xuất, kinh doanh nông sản, thực phẩm an toàn vì sức khoẻ cộng đồng giai đoạn 2026 - 2030"</t>
  </si>
  <si>
    <t>Nội dung 01: Nâng cao chất lượng và hiệu quả công tác kiểm tra, giám sát, đánh giá kết quả thực hiện Chương trình ở các cấp; xây dựng hệ thống cơ sở dữ liệu quản lý Chương trình. Rà soát, đánh giá hộ nghèo, hộ cận nghèo hằng năm</t>
  </si>
  <si>
    <t>B</t>
  </si>
  <si>
    <t xml:space="preserve">HỢP PHẦN THỨ HAI: CÁC NỘI DUNG ĐẶC THÙ PHÁT TRIỂN KINH TẾ - XÃ HỘI VÙNG ĐỒNG BÀO DTTS&amp;MN </t>
  </si>
  <si>
    <t>Nguồn vốn: Ngân sách trung ương, ngân sách tỉnh và ngân sách xã</t>
  </si>
  <si>
    <t>Nội dung 03: Tăng cường năng lực phòng, chống thiên tai cấp xã nhằm chủ động phòng ngừa, ứng phó kịp thời, khắc phục hậu quả thiên tai có hiệu quả thông qua xây dựng hệ thống cảnh báo sớm, trang bị thiết bị thiết yếu, tổ chức lực lượng xung kích phòng, chống thiên tai và tuyên truyền, phổ biến, tập huấn, hướng dẫn nâng cao nhận thức cộng đồng về phòng, chống thiên tai, thích ứng với biến đổi khí hậu, nhất là tại các xã, thôn đặc biệt khó khăn, vùng đồng bào DTTS&amp;MN, an toàn khu, biên giới và hải đảo, vùng có nguy cơ rủi ro cao và dễ bị tổn thương do biến đổi khí hậu.</t>
  </si>
  <si>
    <t>NS xã</t>
  </si>
  <si>
    <t>Nội dung thành phần 05: Nâng cao chất lượng dịch vụ hành chính công, trợ giúp pháp lý và thúc đẩy bình đẳng giới (gồm 04 nội dung cụ thể)</t>
  </si>
  <si>
    <t>Nội dung thành phần 08: Phát huy vai trò của Mặt trận Tổ quốc Việt Nam và các tổ chức chính trị - xã hội trong xây dựng nông thôn mới, giảm nghèo bền vững và phát triển kinh tế xã hội vùng đồng bào DTTS&amp;MN (gồm 05 nội dung cụ thể)</t>
  </si>
  <si>
    <t>Nội dung thành phần 10: Nâng cao năng lực, truyền thông, giám sát, đánh giá; triển khai hiệu quả phong trào thi đua về xây dựng nông thôn mới, giảm nghèo bền vững và phát triển kinh tế - xã hội vùng đồng bào DTTS&amp;MN (gồm 04 nội dung cụ thể)</t>
  </si>
  <si>
    <t>Nội dung 02: Xây dựng Chương trình, tài liệu và tổ chức bồi dưỡng, tập huấn, nâng cao năng lực cho đội ngũ cán bộ làm công tác xây dựng NTM, giảm nghèo bền vững, phát triển kinh tế - xã hội vùng đồng bào DTTS&amp;MN, đặc biệt là cán bộ cơ sở; tập huấn, nâng cao nhận thức, năng lực, đổi mới tư duy của cộng đồng và người dân về xây dựng NTM, giảm nghèo bền vững, phát triển kinh tế - xã hội vùng đồng bào DTTS&amp;MN; tập trung, ưu tiên cho các đối tượng thuộc xã, thôn đặc biệt khó khăn, vùng đồng bào DTTS&amp;MN</t>
  </si>
  <si>
    <t>Tổng tất cả các nguồn vốn</t>
  </si>
  <si>
    <t>Nội dung 04: Phát triển sản phẩm OCOP theo Bộ tiêu chí và quy trình đánh giá, phân hạng sản phẩm OCOP được Thủ tướng Chính phủ phê duyệt, theo hướng chất lượng, đặc trưng, đa giá trị, thân thiện với môi trường, gắn với đẩy mạnh ứng dụng công nghệ trong chế biến, khai thác tiềm năng, lợi thế và giá trị văn hóa địa phương; xây dựng thương hiệu, mở rộng thị trường và thúc đẩy sản phẩm OCOP xanh. Tập trung, ưu tiên hỗ trợ cho các chủ thể là các hợp tác xã, tổ hợp tác, doanh nghiệp nhỏ và vừa, trang trại và hộ sản xuất có đăng ký kinh doanh trên địa bàn các xã, thôn đặc biệt khó khăn, vùng đồng bào DTTS&amp;MN, an toàn khu, biên giới và hải đảo; khuyến khích chủ thể là phụ nữ, người đồng bào dân tộc thiểu số, người khuyết tật tham gia sản xuất sản phẩm OCOP</t>
  </si>
  <si>
    <t>Trung ương</t>
  </si>
  <si>
    <t>Tỉnh</t>
  </si>
  <si>
    <t>Xã</t>
  </si>
  <si>
    <t xml:space="preserve">TỔNG CỘNG </t>
  </si>
  <si>
    <t>PHỤ LỤC TỔNG HỢP 2</t>
  </si>
  <si>
    <t>PHỤ LỤC 2.1</t>
  </si>
  <si>
    <t>Kinh phí chi thường xuyên năm 2026</t>
  </si>
  <si>
    <t>Mặt trận Tổ quốc Việt Nam xã</t>
  </si>
  <si>
    <t>Đường đi khu sản xuất thôn 7, xã Kon Braih</t>
  </si>
  <si>
    <t>Đường đi khu sản xuất thôn 9 (thôn Đak Pơ Kong cũ; đoạn từ trường tiểu học Kim Đồng đến giáp đường bê tông)</t>
  </si>
  <si>
    <t>TÔngr</t>
  </si>
  <si>
    <t>TW</t>
  </si>
  <si>
    <t>TỈNH</t>
  </si>
  <si>
    <t>XÃ</t>
  </si>
  <si>
    <t>DỰ KIẾN PHÂN BỔ CHI TIẾT KẾ HOẠCH VỐN ĐẦU TƯ CÔNG NĂM 2026 THỰC HIỆN CHƯƠNG TRÌNH MỤC TIÊU QUỐC GIA XÂY DỰNG NÔNG THÔN MỚI, GIẢM NGHÈO BỀN VỮNG VÀ PHÁT TRIỂN KINH TẾ - XÃ HỘI VÙNG ĐỒNG BÀO DÂN TỘC THIỂU SỐ VÀ MIỀN NÚI GIAI ĐOẠN 2026 - 2035, GIAI ĐOẠN I: TỪ NĂM 2026 ĐẾN NĂM 2030</t>
  </si>
  <si>
    <t>- Phòng XD,NN&amp;MT</t>
  </si>
  <si>
    <t xml:space="preserve">Nội dung 14: Quản lý vận hành và bảo trì công trình được đầu tư xây dựng sau khi hoàn thành đưa vào sử dụng; từng bước hình thành mô hình quản lý, vận hành, khai thác và cung cấp dịch vụ hạ tầng phù hợp. </t>
  </si>
  <si>
    <t>Nội dung 01: Thực hiện cơ cấu lại ngành nông nghiệp và phát triển kinh tế nông thôn, tiểu thủ công nghiệp theo hướng sinh thái, hiện đại, tích hợp đa giá trị, phát huy lợi thế về địa hình, khí hậu, cảnh quan thiên nhiên, hạ tầng kinh tế xã hội và đáp ứng nhu cầu thị trường. Tập trung, ưu tiên áp dụng các quy trình sản xuất nông nghiệp giảm phát thải, nông nghiệp sinh thái, nông nghiệp hữu cơ, nông nghiệp tuần hoàn, bảo vệ tài nguyên; khuyến khích thực hành sản xuất nông nghiệp tốt (VietGAP, GlobalGAP), sử dụng vật tư nông nghiệp an toàn và truy xuất nguồn gốc</t>
  </si>
  <si>
    <t>Nội dung 02: Tiếp tục củng cố và phát triển kinh tế tập thể, hợp tác xã hiệu quả, hiện đại, gắn với chuỗi giá trị và sinh kế bền vững ở nông thôn. Tập trung, ưu tiên hỗ trợ hợp tác xã, tổ hợp tác trên địa bàn các xã, thôn đặc biệt khó khăn, vùng đồng bào DTTS&amp;MN, an toàn khu, biên giới và hải đảo; hợp tác xã nông nghiệp ứng dụng công nghệ cao, chuyển đổi số, liên kết sản xuất và tiêu thụ với doanh nghiệp; hợp tác xã do phụ nữ tham gia quản lý, tạo việc làm cho lao động nữ</t>
  </si>
  <si>
    <t xml:space="preserve">Nội dung 08: Phát triển hệ thống sơ chế, chế biến nông sản theo hướng hiện đại, bền vững, gắn với vùng sản xuất hàng hóa tập trung và chuỗi ngành hàng; nâng cao khả năng bảo quản, chế biến sâu, đa dạng hóa sản phẩm và tăng giá trị gia tăng </t>
  </si>
  <si>
    <t>Nội dung 09: Phát triển mạng lưới khuyến nông cộng đồng gắn với nhu cầu phát triển sản xuất nông nghiệp và kinh tế nông thôn. Tập trung, ưu tiên cho địa bàn các xã, thôn đặc biệt khó khăn, vùng đồng bào DTTS&amp;MN, an toàn khu, biên giới và hải đảo</t>
  </si>
  <si>
    <t>Nội dung thành phần 07: Xây dựng môi trường và cảnh quan nông thôn sáng, xanh, sạch, đẹp, an toàn và thích ứng với biến đổi khí hậu; tăng cường công tác bảo đảm an toàn thực phẩm tại khu vực nông thôn (gồm 04 nội dung cụ thể)</t>
  </si>
  <si>
    <t>Nội dung 02: Kiểm soát, xử lý ô nhiễm và cải thiện chất lượng môi trường tại những khu vực tập trung nhiều nguồn thải, làng nghề và các khu vực mặt nước bị ô nhiễm; tăng cường giám sát môi trường dựa vào cộng đồng, khuyến khích sự tham gia của cộng đồng dân cư và các tổ chức đoàn thể trong giám sát nguồn thải, phát hiện sớm và phản ánh kịp thời các hành vi gây ô nhiễm môi trường</t>
  </si>
  <si>
    <t>Nội dung 03: Gìn giữ, cải tạo và phát triển cảnh quan môi trường nông thôn sáng  - xanh - sạch - đẹp, bảo tồn không gian làng quê, cảnh quan thiên nhiên và bản sắc văn hóa địa phương. Phát triển mô hình thôn sinh thái, khu dân cư kiểu mẫu, mở rộng không gian sinh hoạt cộng đồng; trồng cây xanh, cải tạo cảnh quan gắn với cộng đồng dân cư. Phát huy vai trò tự quản của cộng đồng trong duy trì môi trường sống hài hòa, an toàn và thân thiện với thiên nhiên. Xây dựng thí điểm một số mô hình “nông nghiệp xanh”</t>
  </si>
  <si>
    <t>- Phòng XD,NN&amp;MT phối hợp phòng VH-XH</t>
  </si>
  <si>
    <t>Nội dung 03: Đổi mới và nâng cao chất lượng, hiệu quả công tác truyền thông về xây dựng NTM, giảm nghèo bền vững và phát triển kinh tế - xã hội vùng đồng bào DTTS&amp;MN</t>
  </si>
  <si>
    <t>Nội dung 04: Tổ chức triển khai hiệu quả phong trào thi đua  “Cả nước thực hiện xây dựng nông thôn mới, giảm nghèo bền vững và phát triển kinh tế - xã hội vùng đồng bào DTTS&amp;MN” do Thủ tướng Chính phủ phát động</t>
  </si>
  <si>
    <t>Nội dung thành phần 02: Hỗ trợ phát triển sản xuất, tạo sinh kế và nâng cao thu nhập cho người dân vùng đồng bào dân tộc thiểu số và miền núi (gồm 06 nội dung cụ thể)</t>
  </si>
  <si>
    <t>Nội dung 06: Bảo tồn, phát huy giá trị văn hoá truyền thống tốt đẹp của các các đồng bào dân tộc thiểu số gắn với phát triển du lịch</t>
  </si>
  <si>
    <t>- Phòng Văn hóa - Xã hội</t>
  </si>
  <si>
    <t>Nội dung thành phần 03: Phát triển nguồn nhân lực vùng đồng bào dân tộc thiểu số và miền núi (gồm 04 nội dung cụ thể)</t>
  </si>
  <si>
    <t>Nội dung 03: Thực hiện bình đẳng giới và giải quyết những vấn đề cấp thiết đối với phụ nữ và trẻ em vùng đồng bào DTTS&amp;MN; giảm thiểu tình trạng tảo hôn, hôn nhân cận huyết</t>
  </si>
  <si>
    <t>Nội dung thành phần 04: Chính sách đặc thù hỗ trợ, phát triển các dân tộc còn gặp nhiều khó khăn, có khó khăn đặc thù (gồm 01 nội dung cụ thể)</t>
  </si>
  <si>
    <t>Nội dung 01: Chính sách đặc thù ưu tiên hỗ trợ, phát triển cộng đồng, hộ gia đình, cá nhân thuộc các dân tộc còn gặp nhiều khó khăn, có khó khăn đặc thù trong phạm vi toàn quốc</t>
  </si>
  <si>
    <t xml:space="preserve">Nội dung 04: Tăng cường thực hiện lồng ghép giới trong xây dựng chính sách, chương trình về giảm nghèo, an sinh xã hội, xây dựng nông thôn mới, phát triển kinh tế - xã hội vùng đồng bào DTTS&amp;MN. Thúc đẩy bình đẳng giới trong công tác giảm nghèo, xây dựng nông thôn mới và phát triển kinh tế - xã hội vùng đồng bào DTTS&amp;MN ở địa phương. Đẩy mạnh truyền thông nhằm thay đổi định kiến giới. Tăng cường vai trò, vị thế của phụ nữ trong lãnh đạo, quản lý và phát triển cộng đồng; tổ chức triển khai các chỉ tiêu bình đẳng giới ; nâng cao nhận thức về giới trong xây dựng cộng đồng văn minh, tiến bộ: </t>
  </si>
  <si>
    <t>Nội dung 01: Tuyên truyền, vận động phát huy vai trò chủ thể của người dân trong xây dựng nông thôn mới, giảm nghèo bền vững, phát triển kinh tế vùng đồng bào dân tộc thiểu số và miền núi. Triển khai hiệu quả Cuộc vận động “Toàn dân đoàn kết xây dựng NTM, đô thị văn minh”; xây dựng, nhân rộng mô hình “Khu dân cư đoàn kết, ấm no, hạnh phúc”, tổ chức lấy ý kiến sự hài lòng của người dân về xây dựng nông thôn mới. Thực hiện công tác an sinh xã hội gắn với xây dựng nông thôn mới, giảm nghèo bền vững, phát triển kinh tế vùng đồng bào dân tộc thiểu số và miền núi; thực hiện chuyển đổi số trong triển khai thực hiện Chương trình. Nâng cao chất lượng công tác giám sát, phản biện xã hội trong xây dựng, triển khai thực hiện Chương trình.</t>
  </si>
  <si>
    <t>- Ủy ban mặt trận</t>
  </si>
  <si>
    <t>Nội dung 03: Triển khai hiệu quả Đề án “Hỗ trợ phụ nữ khởi nghiệp giai đoạn 2026-2035”; Đề án “Hỗ trợ HTX do phụ nữ tham gia quản lý, tạo việc làm cho lao động nữ đến năm 2030”; giải quyết các vấn đề xã hội liên quan đến phụ nữ và trẻ em</t>
  </si>
  <si>
    <t>Nội dung 04: Thực hiện hiệu quả Cuộc vận động “Xây dựng gia đình 5 không, 3 sạch, 3 an”; vun đắp, gìn giữ giá trị tốt đẹp và phát triển hệ giá trị gia đình Việt Nam</t>
  </si>
  <si>
    <t>Nội dung 05: Triển khai hiệu quả Chương trình hỗ trợ Thanh niên khởi nghiệp giai đoạn 2022-2030; Chương trình trí thức trẻ tình nguyện tham gia xây dựng nông thôn mới giai đoạn 2026-2030; thúc đẩy phong trào “Tuổi trẻ chung tay xây dựng nông thôn mới, giảm nghèo bền vững và phát triển kinh tế xã hội vùng đồng bào dân tộc thiểu số và miền núi giai đoạn 2026 - 2035”</t>
  </si>
  <si>
    <t>Nội dung 03: Nâng cao nhận thức, tăng cường khả năng tiếp cận pháp luật và thụ hưởng dịch vụ trợ giúp pháp lý, hỗ trợ pháp lý, biện pháp bảo đảm, đăng ký biện pháp bảo đảm, bồi thường của Nhà nước cho người dân; tăng cường phổ biến, giáo dục pháp luật và hòa giải cơ sở, nhằm nâng cao ý thức thượng tôn Hiến pháp, pháp luật, xây dựng nếp sống và hành vi ứng xử theo pháp luật trong cộng đồng dân cư nông thôn, giải quyết tốt các mâu thuẫn, tranh chấp ở khu vực nông thôn, tập trung, ưu tiên người dân thuộc hộ nghèo, hộ cận nghèo, hộ mới thoát nghèo, nhóm dễ bị tổn thương, người dân tại các xã, thôn đặc biệt khó khăn, vùng đồng bào DTTS&amp;MN, an toàn khu, biên giới và hải đảo... Đánh giá tính thống nhất, đồng bộ, phù hợp và kiến nghị sửa đổi, bổ sung, thay thế, hoàn thiện văn bản quy phạm pháp luật về công tác xây dựng NTM, giảm nghèo, phát triển vùng đồng bào DTTS&amp;MN thuộc phạm vi chức năng, nhiệm vụ quản lý nhà nước của Bộ</t>
  </si>
  <si>
    <t>- Văn phòng HĐND-UBND</t>
  </si>
  <si>
    <r>
      <t xml:space="preserve">Nội dung 02: </t>
    </r>
    <r>
      <rPr>
        <sz val="11"/>
        <color rgb="FF000000"/>
        <rFont val="Times New Roman"/>
        <family val="1"/>
      </rPr>
      <t>Đổi mới toàn diện việc giải quyết thủ tục hành chính, cung cấp dịch vụ công không phụ thuộc địa giới hành chính</t>
    </r>
  </si>
  <si>
    <t>Nội dung 02: An ninh, trật tự ở địa bàn cơ sở được bảo đảm, phát hiện, giải quyết kịp thời các nguy cơ tiềm ẩn về an ninh quốc gia, trật tự an toàn xã hội, những vấn đề phức tạp nảy sinh từ sớm, từ xa, từ cơ sở; đồng thời phải sẵn sàng các phương án để đối phó kịp thời và hiệu quả khi xảy ra tình huống phức tạp theo phương châm “bốn tại chỗ”, không để hình thành các điểm nóng phức tạp về an ninh, trật tự; kiềm chế, kéo giảm tội phạm, tai nạn giao thông, cháy, nổ trên địa bàn; phong trào toàn dân bảo vệ an ninh Tổ quốc hoạt động hiệu quả; lực lượng tham gia bảo vệ an ninh, trật tự ở cơ sở đảm bảo số lượng, chất lượng, điều kiện hoạt động; xây dựng, củng cố, nhân rộng các mô hình bảo đảm an ninh, trật tự, đặc biệt là các mô hình chuyển đổi số, mô hình camera AI giám sát an ninh khu vực nông thôn</t>
  </si>
  <si>
    <t>- Công an xã</t>
  </si>
  <si>
    <t>Nội dung thành phần 09: Bảo đảm quốc phòng, an ninh và trật tự an toàn xã hội</t>
  </si>
  <si>
    <t>Phòng Xây dựng, nông nghiệp và môi trường</t>
  </si>
  <si>
    <t>Văn phòng HĐND-UBND</t>
  </si>
  <si>
    <t>Công an xã</t>
  </si>
  <si>
    <t>Phòng Văn hóa - Xã hội</t>
  </si>
  <si>
    <t>DỰ KIẾN PHÂN BỔ DỰ TOÁN KINH PHÍ CHI THƯỜNG XUYÊN NĂM 2026 THỰC HIỆN CHƯƠNG TRÌNH MTQG XÂY DỰNG NÔNG THÔN MỚI, GIẢM NGHÈO  BỀN VỮNG VÀ PHÁT TRIỂN KINH TẾ - XÃ HỘI VÙNG ĐỒNG BÀO DÂN TỘC THIỂU SỐ VÀ MIỀN NÚI GIAI ĐOẠN 2026 - 2035, GIAI ĐOẠN I: TỪ NĂM 2026 ĐẾN NĂM 2030</t>
  </si>
  <si>
    <t>được hướng dẫn bởi Tiểu mục 1 Mục 2 Chương II Thông tư 23/2026/TT-BNNMT có hiệu lực từ ngày 23/05/2026</t>
  </si>
  <si>
    <t>được hướng dẫn bởi Tiểu mục 2 Mục 2 Chương II Thông tư 23/2026/TT-BNNMT có hiệu lực từ ngày 23/05/2026</t>
  </si>
  <si>
    <t>được hướng dẫn bởi Tiểu mục 4 Mục 2 Chương II Thông tư 23/2026/TT-BNNMT có hiệu lực từ ngày 23/05/2026</t>
  </si>
  <si>
    <t>được hướng dẫn bởi Tiểu mục 7 Mục 2 Chương II Thông tư 23/2026/TT-BNNMT có hiệu lực từ ngày 23/05/2026</t>
  </si>
  <si>
    <t>được hướng dẫn bởi Tiểu mục 8 Mục 2 Chương II Thông tư 23/2026/TT-BNNMT có hiệu lực từ ngày 23/05/2026</t>
  </si>
  <si>
    <t>được hướng dẫn bởi Mục B Phần thứ 2 Hướng dẫn 2855/HD-BTP năm 2026 có hiệu lực từ ngày 29/04/2026</t>
  </si>
  <si>
    <t>được hướng dẫn bởi Tiểu mục 3 Mục 4 Chương II Thông tư 23/2026/TT-BNNMT có hiệu lực từ ngày 23/05/2026</t>
  </si>
  <si>
    <t>được hướng dẫn bởi Mục 1 Chưong IV Thông tư 23/2026/TT-BNNMT có hiệu lực từ ngày 23/05/2026</t>
  </si>
  <si>
    <t>được hướng dẫn bởi Điều 41 Thông tư 23/2026/TT-BNNMT có hiệu lực từ ngày 23/05/2026</t>
  </si>
  <si>
    <t>được hướng dẫn bởi Điều 12 Thông tư 02/2026/TT-BDTTG có hiệu lực từ ngày 04/06/2026</t>
  </si>
  <si>
    <t>được hướng dẫn bởi Điều 13 Thông tư 02/2026/TT-BDTTG có hiệu lực từ ngày 04/06/2026</t>
  </si>
  <si>
    <t>Chủ đầu tư: Trung tâm cung ứng dịch vụ công ích xã (chuẩn bị đầu tư)</t>
  </si>
  <si>
    <t xml:space="preserve">*. Ngân sách cấp xã đối ứng 148 triệu đồng từ nguồn chi chi thường xuyên </t>
  </si>
  <si>
    <t>*. Ngân sách cấp xã đối ứng 148 triệu đồng từ nguồn chi thường xuyên</t>
  </si>
  <si>
    <t>Chủ đầu tư</t>
  </si>
  <si>
    <t>Công trình đường giao thông nông thôn loại B, Cấp IV</t>
  </si>
  <si>
    <t>Đơn vị thực hiện</t>
  </si>
  <si>
    <t>Phòng XD,NN&amp;MT</t>
  </si>
  <si>
    <t>Ủy ban mặt trận TQVN xã</t>
  </si>
  <si>
    <t xml:space="preserve">Phòng XD,NN&amp;MT </t>
  </si>
  <si>
    <t>Địa điểm</t>
  </si>
  <si>
    <t>Thôn 7, xã Kon Braih</t>
  </si>
  <si>
    <t>Thôn 9, xã Kon Braih</t>
  </si>
  <si>
    <t>(Kèm theo Tờ trình số       /TTr-UBND ngày       tháng     năm 2026 UBND xã Kon Braih)</t>
  </si>
  <si>
    <t>*. Ngân sách cấp xã đối ứng 446 triệu đồng từ nguồn vốn đầu tư được phân cấp hằng năm và các nguồn vốn hợp pháp khác</t>
  </si>
  <si>
    <t>Nước sinh hoạt thôn 4 (làng Kon Nhên)</t>
  </si>
  <si>
    <t>Thôn 4, Xã Kon Braih</t>
  </si>
  <si>
    <t>Công trình hạ tầng kỹ thuật</t>
  </si>
  <si>
    <t>Nguồn vốn vùng ĐBDTTS&amp;MN giai đoạn 2021-2025 chuyển sang</t>
  </si>
  <si>
    <t>NGUỒN VỐN VÙNG ĐBDTTS&amp;MN, NÔNG THÔN MỚI TỪ NĂM 2025 VỀ TRƯỚC CHUYỂN SANG</t>
  </si>
  <si>
    <t>Sữa chữa Cầu treo thôn 3(Kon Rơ Pen)</t>
  </si>
  <si>
    <t>Nguồn vốn nông thôn mới giai đoạn 2021-2025 chuyển sang</t>
  </si>
  <si>
    <t>Thôn 9, Xã Kon Braih</t>
  </si>
  <si>
    <t>Cầu treo dân sinh</t>
  </si>
  <si>
    <t>Phòng TCCT</t>
  </si>
  <si>
    <t>- Phòng VH-XH</t>
  </si>
  <si>
    <t>- Phòng TCCT</t>
  </si>
  <si>
    <t>Trung tâm hành chính công</t>
  </si>
  <si>
    <t>Trung tâm phục vụ hành chính công</t>
  </si>
  <si>
    <t>TT hành chính công</t>
  </si>
  <si>
    <t>Phòng Tài chính, Công thương</t>
  </si>
  <si>
    <t>Chủ đầu tư Trung tâm Cung ứng dịch vụ Công ích xã</t>
  </si>
  <si>
    <t>TT CƯDVCI xã</t>
  </si>
  <si>
    <t>(Kèm theo Tờ trình số 134/TTr-UBND ngày 15  tháng 9 năm 2026 UBND xã Kon Braih)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</si>
</sst>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43" formatCode="_(* #,##0.00_);_(* \(#,##0.00\);_(* &quot;-&quot;??_);_(@_)"/>
    <numFmt numFmtId="164" formatCode="_-* #,##0.00\ _₫_-;\-* #,##0.00\ _₫_-;_-* &quot;-&quot;??\ _₫_-;_-@_-"/>
    <numFmt numFmtId="165" formatCode="_-* #,##0.00_-;\-* #,##0.00_-;_-* &quot;-&quot;??_-;_-@_-"/>
    <numFmt numFmtId="166" formatCode="_ * #,##0.00_ ;_ * \-#,##0.00_ ;_ * &quot;-&quot;??_ ;_ @_ "/>
    <numFmt numFmtId="167" formatCode="#,##0.0"/>
    <numFmt numFmtId="168" formatCode="_(* #,##0_);_(* \(#,##0\);_(* &quot;-&quot;??_);_(@_)"/>
    <numFmt numFmtId="169" formatCode="#"/>
    <numFmt numFmtId="170" formatCode="#.##0"/>
    <numFmt numFmtId="171" formatCode="_-* #,##0\ _₫_-;\-* #,##0\ _₫_-;_-* &quot;-&quot;??\ _₫_-;_-@_-"/>
    <numFmt numFmtId="172" formatCode="_ * #,##0_ ;_ * \-#,##0_ ;_ * &quot;-&quot;??_ ;_ @_ "/>
    <numFmt numFmtId="173" formatCode="_(* #,##0_);_(* \(#,##0\);_(* &quot;-&quot;???_);_(@_)"/>
    <numFmt numFmtId="174" formatCode="_-* #,##0_-;\-* #,##0_-;_-* &quot;-&quot;??_-;_-@_-"/>
    <numFmt numFmtId="175" formatCode="#.#"/>
    <numFmt numFmtId="176" formatCode="_(* #,##0.0_);_(* \(#,##0.0\);_(* &quot;-&quot;??_);_(@_)"/>
    <numFmt numFmtId="177" formatCode="_(* #,##0.000_);_(* \(#,##0.000\);_(* &quot;-&quot;??_);_(@_)"/>
  </numFmts>
  <fonts count="41">
    <font>
      <sz val="11"/>
      <color theme="1"/>
      <name val="Calibri"/>
      <charset val="134"/>
      <scheme val="minor"/>
    </font>
    <font>
      <sz val="11"/>
      <color theme="1"/>
      <name val="Calibri"/>
      <family val="2"/>
      <scheme val="minor"/>
    </font>
    <font>
      <b/>
      <sz val="12"/>
      <color theme="1"/>
      <name val="Times New Roman"/>
      <family val="1"/>
      <charset val="163"/>
    </font>
    <font>
      <b/>
      <sz val="12"/>
      <name val="Times New Roman"/>
      <family val="1"/>
      <charset val="163"/>
    </font>
    <font>
      <i/>
      <sz val="12"/>
      <color theme="1"/>
      <name val="Times New Roman"/>
      <family val="1"/>
      <charset val="163"/>
    </font>
    <font>
      <sz val="12"/>
      <color theme="1"/>
      <name val="Times New Roman"/>
      <family val="1"/>
      <charset val="163"/>
    </font>
    <font>
      <b/>
      <sz val="14"/>
      <color theme="1"/>
      <name val="Times New Roman"/>
      <family val="1"/>
      <charset val="163"/>
    </font>
    <font>
      <b/>
      <sz val="13.5"/>
      <color theme="1"/>
      <name val="Times New Roman"/>
      <family val="1"/>
      <charset val="163"/>
    </font>
    <font>
      <i/>
      <sz val="13.5"/>
      <color theme="1"/>
      <name val="Times New Roman"/>
      <family val="1"/>
      <charset val="163"/>
    </font>
    <font>
      <sz val="11"/>
      <color indexed="8"/>
      <name val="Calibri"/>
      <family val="2"/>
      <charset val="163"/>
    </font>
    <font>
      <sz val="10"/>
      <name val="Arial"/>
      <family val="2"/>
      <charset val="163"/>
    </font>
    <font>
      <sz val="11"/>
      <color indexed="8"/>
      <name val="Calibri"/>
      <family val="2"/>
      <charset val="163"/>
    </font>
    <font>
      <sz val="11"/>
      <color rgb="FF006100"/>
      <name val="Calibri"/>
      <family val="2"/>
      <charset val="163"/>
      <scheme val="minor"/>
    </font>
    <font>
      <sz val="12"/>
      <name val="VNtimes new roman"/>
      <charset val="134"/>
    </font>
    <font>
      <sz val="11"/>
      <color theme="1"/>
      <name val="Calibri"/>
      <family val="2"/>
      <charset val="163"/>
      <scheme val="minor"/>
    </font>
    <font>
      <b/>
      <sz val="13.5"/>
      <name val="Times New Roman"/>
      <family val="1"/>
      <charset val="163"/>
    </font>
    <font>
      <sz val="13.5"/>
      <color theme="1"/>
      <name val="Times New Roman"/>
      <family val="1"/>
      <charset val="163"/>
    </font>
    <font>
      <sz val="13.5"/>
      <name val="Times New Roman"/>
      <family val="1"/>
      <charset val="163"/>
    </font>
    <font>
      <sz val="11"/>
      <color theme="1"/>
      <name val="Calibri"/>
      <family val="2"/>
      <scheme val="minor"/>
    </font>
    <font>
      <b/>
      <sz val="13"/>
      <color theme="1"/>
      <name val="Times New Roman"/>
      <family val="1"/>
    </font>
    <font>
      <sz val="13"/>
      <color theme="1"/>
      <name val="Times New Roman"/>
      <family val="1"/>
    </font>
    <font>
      <sz val="11"/>
      <color theme="1"/>
      <name val="Calibri"/>
      <family val="2"/>
      <charset val="163"/>
      <scheme val="minor"/>
    </font>
    <font>
      <b/>
      <sz val="13"/>
      <name val="Times New Roman"/>
      <family val="1"/>
    </font>
    <font>
      <sz val="13"/>
      <name val="Times New Roman"/>
      <family val="1"/>
    </font>
    <font>
      <b/>
      <sz val="12"/>
      <name val="Times New Roman"/>
      <family val="1"/>
    </font>
    <font>
      <b/>
      <sz val="14"/>
      <name val="Times New Roman"/>
      <family val="1"/>
    </font>
    <font>
      <sz val="12"/>
      <name val="Times New Roman"/>
      <family val="1"/>
    </font>
    <font>
      <i/>
      <sz val="12"/>
      <name val="Times New Roman"/>
      <family val="1"/>
    </font>
    <font>
      <sz val="11"/>
      <color theme="1"/>
      <name val="Times New Roman"/>
      <family val="1"/>
    </font>
    <font>
      <sz val="11"/>
      <name val="Times New Roman"/>
      <family val="1"/>
    </font>
    <font>
      <b/>
      <sz val="11"/>
      <color theme="1"/>
      <name val="Times New Roman"/>
      <family val="1"/>
    </font>
    <font>
      <sz val="12"/>
      <color rgb="FFFF0000"/>
      <name val="Times New Roman"/>
      <family val="1"/>
    </font>
    <font>
      <b/>
      <sz val="11"/>
      <name val="Times New Roman"/>
      <family val="1"/>
    </font>
    <font>
      <sz val="13.5"/>
      <name val="Times New Roman"/>
      <family val="1"/>
    </font>
    <font>
      <sz val="13.5"/>
      <color theme="1"/>
      <name val="Times New Roman"/>
      <family val="1"/>
    </font>
    <font>
      <sz val="13"/>
      <color theme="1"/>
      <name val="Times New Roman"/>
      <family val="1"/>
      <charset val="163"/>
    </font>
    <font>
      <sz val="9"/>
      <color indexed="81"/>
      <name val="Tahoma"/>
      <family val="2"/>
    </font>
    <font>
      <b/>
      <sz val="9"/>
      <color indexed="81"/>
      <name val="Tahoma"/>
      <family val="2"/>
    </font>
    <font>
      <sz val="11"/>
      <color rgb="FF000000"/>
      <name val="Times New Roman"/>
      <family val="1"/>
    </font>
    <font>
      <b/>
      <sz val="11"/>
      <color rgb="FFFF0000"/>
      <name val="Times New Roman"/>
      <family val="1"/>
    </font>
    <font>
      <sz val="8"/>
      <name val="Calibri"/>
      <family val="2"/>
      <scheme val="minor"/>
    </font>
  </fonts>
  <fills count="8">
    <fill>
      <patternFill patternType="none"/>
    </fill>
    <fill>
      <patternFill patternType="gray125"/>
    </fill>
    <fill>
      <patternFill patternType="solid">
        <fgColor theme="2" tint="-9.9978637043366805E-2"/>
        <bgColor indexed="64"/>
      </patternFill>
    </fill>
    <fill>
      <patternFill patternType="solid">
        <fgColor rgb="FFC6EFCE"/>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theme="5" tint="0.59999389629810485"/>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thin">
        <color auto="1"/>
      </top>
      <bottom/>
      <diagonal/>
    </border>
  </borders>
  <cellStyleXfs count="13">
    <xf numFmtId="0" fontId="0" fillId="0" borderId="0"/>
    <xf numFmtId="43" fontId="9" fillId="0" borderId="0" applyFont="0" applyFill="0" applyBorder="0" applyAlignment="0" applyProtection="0"/>
    <xf numFmtId="43" fontId="9" fillId="0" borderId="0" applyFont="0" applyFill="0" applyBorder="0" applyAlignment="0" applyProtection="0"/>
    <xf numFmtId="165" fontId="14" fillId="0" borderId="0" applyFont="0" applyFill="0" applyBorder="0" applyAlignment="0" applyProtection="0"/>
    <xf numFmtId="43" fontId="10" fillId="0" borderId="0" applyFont="0" applyFill="0" applyBorder="0" applyAlignment="0" applyProtection="0"/>
    <xf numFmtId="166" fontId="11" fillId="0" borderId="0" applyFont="0" applyFill="0" applyBorder="0" applyAlignment="0" applyProtection="0"/>
    <xf numFmtId="0" fontId="12" fillId="3" borderId="0" applyNumberFormat="0" applyBorder="0" applyAlignment="0" applyProtection="0"/>
    <xf numFmtId="0" fontId="13" fillId="0" borderId="0"/>
    <xf numFmtId="0" fontId="14" fillId="0" borderId="0"/>
    <xf numFmtId="0" fontId="9" fillId="0" borderId="0"/>
    <xf numFmtId="0" fontId="18" fillId="0" borderId="0"/>
    <xf numFmtId="164" fontId="21" fillId="0" borderId="0" applyFont="0" applyFill="0" applyBorder="0" applyAlignment="0" applyProtection="0"/>
    <xf numFmtId="0" fontId="1" fillId="0" borderId="0"/>
  </cellStyleXfs>
  <cellXfs count="200">
    <xf numFmtId="0" fontId="0" fillId="0" borderId="0" xfId="0"/>
    <xf numFmtId="0" fontId="2" fillId="0" borderId="0" xfId="0" applyFont="1"/>
    <xf numFmtId="0" fontId="3" fillId="0" borderId="0" xfId="0" applyFont="1"/>
    <xf numFmtId="0" fontId="3" fillId="2" borderId="0" xfId="0" applyFont="1" applyFill="1"/>
    <xf numFmtId="0" fontId="5" fillId="0" borderId="0" xfId="0" applyFont="1" applyAlignment="1">
      <alignment horizontal="center" vertical="top"/>
    </xf>
    <xf numFmtId="0" fontId="5" fillId="0" borderId="0" xfId="0" applyFont="1"/>
    <xf numFmtId="3" fontId="5" fillId="0" borderId="0" xfId="0" applyNumberFormat="1" applyFont="1"/>
    <xf numFmtId="3" fontId="2" fillId="0" borderId="0" xfId="0" applyNumberFormat="1" applyFont="1"/>
    <xf numFmtId="168" fontId="3" fillId="0" borderId="0" xfId="0" applyNumberFormat="1" applyFont="1"/>
    <xf numFmtId="3" fontId="3" fillId="0" borderId="0" xfId="0" applyNumberFormat="1" applyFont="1"/>
    <xf numFmtId="3" fontId="3" fillId="2" borderId="0" xfId="0" applyNumberFormat="1" applyFont="1" applyFill="1"/>
    <xf numFmtId="167" fontId="3" fillId="2" borderId="0" xfId="0" applyNumberFormat="1" applyFont="1" applyFill="1"/>
    <xf numFmtId="168" fontId="3" fillId="2" borderId="0" xfId="0" applyNumberFormat="1" applyFont="1" applyFill="1"/>
    <xf numFmtId="0" fontId="15"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3" fontId="15" fillId="4" borderId="1" xfId="0" applyNumberFormat="1" applyFont="1" applyFill="1" applyBorder="1" applyAlignment="1">
      <alignment horizontal="right" vertical="center" wrapText="1"/>
    </xf>
    <xf numFmtId="3" fontId="15" fillId="0" borderId="1" xfId="0" applyNumberFormat="1" applyFont="1" applyBorder="1" applyAlignment="1">
      <alignment horizontal="right" vertical="center" wrapText="1"/>
    </xf>
    <xf numFmtId="0" fontId="17" fillId="0" borderId="1" xfId="0" applyFont="1" applyBorder="1" applyAlignment="1">
      <alignment horizontal="center" vertical="center" wrapText="1"/>
    </xf>
    <xf numFmtId="167" fontId="15" fillId="4" borderId="1" xfId="0" applyNumberFormat="1" applyFont="1" applyFill="1" applyBorder="1" applyAlignment="1">
      <alignment horizontal="right" vertical="center"/>
    </xf>
    <xf numFmtId="0" fontId="15" fillId="0" borderId="1" xfId="0" applyFont="1" applyBorder="1" applyAlignment="1">
      <alignment horizontal="right" vertical="center"/>
    </xf>
    <xf numFmtId="0" fontId="17" fillId="0" borderId="1" xfId="8" applyFont="1" applyBorder="1" applyAlignment="1">
      <alignment horizontal="left" vertical="center" wrapText="1"/>
    </xf>
    <xf numFmtId="3" fontId="16" fillId="0" borderId="1" xfId="0" applyNumberFormat="1" applyFont="1" applyBorder="1" applyAlignment="1">
      <alignment horizontal="right" vertical="center"/>
    </xf>
    <xf numFmtId="0" fontId="4" fillId="0" borderId="2" xfId="0" applyFont="1" applyBorder="1" applyAlignment="1">
      <alignment horizontal="right"/>
    </xf>
    <xf numFmtId="3" fontId="17" fillId="5" borderId="1" xfId="0" applyNumberFormat="1" applyFont="1" applyFill="1" applyBorder="1" applyAlignment="1">
      <alignment horizontal="right" vertical="center"/>
    </xf>
    <xf numFmtId="0" fontId="19" fillId="0" borderId="1" xfId="0" applyFont="1" applyBorder="1" applyAlignment="1">
      <alignment horizontal="center" vertical="center" wrapText="1"/>
    </xf>
    <xf numFmtId="0" fontId="22" fillId="6" borderId="1" xfId="0" applyFont="1" applyFill="1" applyBorder="1" applyAlignment="1">
      <alignment horizontal="center" vertical="center" wrapText="1"/>
    </xf>
    <xf numFmtId="3" fontId="22" fillId="6" borderId="1" xfId="0" applyNumberFormat="1" applyFont="1" applyFill="1" applyBorder="1" applyAlignment="1">
      <alignment horizontal="right" vertical="center" wrapText="1"/>
    </xf>
    <xf numFmtId="169" fontId="19" fillId="6" borderId="1" xfId="10" applyNumberFormat="1" applyFont="1" applyFill="1" applyBorder="1" applyAlignment="1">
      <alignment horizontal="center" vertical="center" wrapText="1"/>
    </xf>
    <xf numFmtId="170" fontId="19" fillId="6" borderId="1" xfId="10" applyNumberFormat="1" applyFont="1" applyFill="1" applyBorder="1" applyAlignment="1">
      <alignment horizontal="justify" vertical="center" wrapText="1"/>
    </xf>
    <xf numFmtId="3" fontId="19" fillId="6" borderId="1" xfId="10" applyNumberFormat="1" applyFont="1" applyFill="1" applyBorder="1" applyAlignment="1">
      <alignment horizontal="right" vertical="center" wrapText="1"/>
    </xf>
    <xf numFmtId="3" fontId="23" fillId="6" borderId="1" xfId="0" applyNumberFormat="1" applyFont="1" applyFill="1" applyBorder="1" applyAlignment="1">
      <alignment horizontal="right" vertical="center"/>
    </xf>
    <xf numFmtId="169" fontId="19" fillId="6" borderId="1" xfId="10" quotePrefix="1" applyNumberFormat="1" applyFont="1" applyFill="1" applyBorder="1" applyAlignment="1">
      <alignment horizontal="center" vertical="center" wrapText="1"/>
    </xf>
    <xf numFmtId="170" fontId="20" fillId="6" borderId="1" xfId="10" applyNumberFormat="1" applyFont="1" applyFill="1" applyBorder="1" applyAlignment="1">
      <alignment horizontal="justify" vertical="center" wrapText="1"/>
    </xf>
    <xf numFmtId="3" fontId="20" fillId="6" borderId="1" xfId="10" applyNumberFormat="1" applyFont="1" applyFill="1" applyBorder="1" applyAlignment="1">
      <alignment horizontal="right" vertical="center" wrapText="1"/>
    </xf>
    <xf numFmtId="0" fontId="23" fillId="6" borderId="1" xfId="0" applyFont="1" applyFill="1" applyBorder="1" applyAlignment="1">
      <alignment horizontal="right" vertical="center"/>
    </xf>
    <xf numFmtId="0" fontId="22" fillId="6" borderId="1" xfId="0" quotePrefix="1" applyFont="1" applyFill="1" applyBorder="1" applyAlignment="1">
      <alignment horizontal="left" vertical="center" wrapText="1"/>
    </xf>
    <xf numFmtId="173" fontId="22" fillId="6" borderId="1" xfId="0" quotePrefix="1" applyNumberFormat="1" applyFont="1" applyFill="1" applyBorder="1" applyAlignment="1">
      <alignment horizontal="left" vertical="center" wrapText="1"/>
    </xf>
    <xf numFmtId="0" fontId="24" fillId="2" borderId="0" xfId="0" applyFont="1" applyFill="1"/>
    <xf numFmtId="3" fontId="24" fillId="2" borderId="0" xfId="0" applyNumberFormat="1" applyFont="1" applyFill="1"/>
    <xf numFmtId="167" fontId="24" fillId="2" borderId="0" xfId="0" applyNumberFormat="1" applyFont="1" applyFill="1"/>
    <xf numFmtId="168" fontId="24" fillId="2" borderId="0" xfId="0" applyNumberFormat="1" applyFont="1" applyFill="1"/>
    <xf numFmtId="0" fontId="22" fillId="6" borderId="1" xfId="0" applyFont="1" applyFill="1" applyBorder="1" applyAlignment="1">
      <alignment horizontal="left" vertical="center" wrapText="1"/>
    </xf>
    <xf numFmtId="173" fontId="22" fillId="6" borderId="1" xfId="0" quotePrefix="1" applyNumberFormat="1" applyFont="1" applyFill="1" applyBorder="1" applyAlignment="1">
      <alignment horizontal="right" vertical="center" wrapText="1"/>
    </xf>
    <xf numFmtId="0" fontId="22" fillId="6" borderId="1" xfId="0" applyFont="1" applyFill="1" applyBorder="1" applyAlignment="1">
      <alignment horizontal="right" vertical="center"/>
    </xf>
    <xf numFmtId="170" fontId="23" fillId="6" borderId="1" xfId="0" quotePrefix="1" applyNumberFormat="1" applyFont="1" applyFill="1" applyBorder="1" applyAlignment="1">
      <alignment horizontal="center" vertical="center" wrapText="1"/>
    </xf>
    <xf numFmtId="170" fontId="23" fillId="6" borderId="1" xfId="0" applyNumberFormat="1" applyFont="1" applyFill="1" applyBorder="1" applyAlignment="1">
      <alignment horizontal="justify" vertical="center" wrapText="1"/>
    </xf>
    <xf numFmtId="170" fontId="23" fillId="6" borderId="1" xfId="0" applyNumberFormat="1" applyFont="1" applyFill="1" applyBorder="1" applyAlignment="1">
      <alignment horizontal="center" vertical="center" wrapText="1"/>
    </xf>
    <xf numFmtId="172" fontId="23" fillId="6" borderId="1" xfId="0" applyNumberFormat="1" applyFont="1" applyFill="1" applyBorder="1" applyAlignment="1">
      <alignment horizontal="center" vertical="center" wrapText="1"/>
    </xf>
    <xf numFmtId="0" fontId="24" fillId="0" borderId="0" xfId="0" applyFont="1"/>
    <xf numFmtId="3" fontId="24" fillId="0" borderId="0" xfId="0" applyNumberFormat="1" applyFont="1"/>
    <xf numFmtId="169" fontId="22" fillId="6" borderId="1" xfId="0" applyNumberFormat="1" applyFont="1" applyFill="1" applyBorder="1" applyAlignment="1">
      <alignment horizontal="center" vertical="center" wrapText="1"/>
    </xf>
    <xf numFmtId="168" fontId="23" fillId="6" borderId="1" xfId="0" applyNumberFormat="1" applyFont="1" applyFill="1" applyBorder="1" applyAlignment="1">
      <alignment horizontal="center" vertical="center" wrapText="1"/>
    </xf>
    <xf numFmtId="170" fontId="22" fillId="6" borderId="1" xfId="0" applyNumberFormat="1" applyFont="1" applyFill="1" applyBorder="1" applyAlignment="1">
      <alignment horizontal="center" vertical="center"/>
    </xf>
    <xf numFmtId="170" fontId="22" fillId="6" borderId="1" xfId="0" applyNumberFormat="1" applyFont="1" applyFill="1" applyBorder="1" applyAlignment="1">
      <alignment vertical="center" wrapText="1"/>
    </xf>
    <xf numFmtId="170" fontId="22" fillId="6" borderId="1" xfId="10" applyNumberFormat="1" applyFont="1" applyFill="1" applyBorder="1" applyAlignment="1">
      <alignment vertical="center" wrapText="1"/>
    </xf>
    <xf numFmtId="171" fontId="22" fillId="6" borderId="1" xfId="11" applyNumberFormat="1" applyFont="1" applyFill="1" applyBorder="1" applyAlignment="1">
      <alignment horizontal="right" vertical="center"/>
    </xf>
    <xf numFmtId="174" fontId="2" fillId="0" borderId="0" xfId="0" applyNumberFormat="1" applyFont="1"/>
    <xf numFmtId="43" fontId="24" fillId="0" borderId="0" xfId="0" applyNumberFormat="1" applyFont="1"/>
    <xf numFmtId="4" fontId="17" fillId="5" borderId="1" xfId="0" applyNumberFormat="1" applyFont="1" applyFill="1" applyBorder="1" applyAlignment="1">
      <alignment horizontal="right" vertical="center"/>
    </xf>
    <xf numFmtId="168" fontId="22" fillId="6" borderId="1" xfId="0" applyNumberFormat="1" applyFont="1" applyFill="1" applyBorder="1" applyAlignment="1">
      <alignment horizontal="center" vertical="center" wrapText="1"/>
    </xf>
    <xf numFmtId="168" fontId="22" fillId="6" borderId="1" xfId="0" quotePrefix="1" applyNumberFormat="1" applyFont="1" applyFill="1" applyBorder="1" applyAlignment="1">
      <alignment horizontal="left" vertical="center" wrapText="1"/>
    </xf>
    <xf numFmtId="168" fontId="22" fillId="6" borderId="1" xfId="0" quotePrefix="1" applyNumberFormat="1" applyFont="1" applyFill="1" applyBorder="1" applyAlignment="1">
      <alignment horizontal="right" vertical="center" wrapText="1"/>
    </xf>
    <xf numFmtId="0" fontId="23" fillId="6" borderId="1" xfId="0" applyFont="1" applyFill="1" applyBorder="1" applyAlignment="1">
      <alignment horizontal="center" vertical="center" wrapText="1"/>
    </xf>
    <xf numFmtId="170" fontId="26" fillId="0" borderId="0" xfId="12" applyNumberFormat="1" applyFont="1"/>
    <xf numFmtId="3" fontId="24" fillId="0" borderId="0" xfId="12" applyNumberFormat="1" applyFont="1" applyAlignment="1">
      <alignment horizontal="center" vertical="center" wrapText="1"/>
    </xf>
    <xf numFmtId="170" fontId="26" fillId="0" borderId="0" xfId="12" applyNumberFormat="1" applyFont="1" applyAlignment="1">
      <alignment horizontal="left" vertical="center" wrapText="1"/>
    </xf>
    <xf numFmtId="3" fontId="26" fillId="0" borderId="0" xfId="12" applyNumberFormat="1" applyFont="1" applyAlignment="1">
      <alignment horizontal="center" vertical="center"/>
    </xf>
    <xf numFmtId="170" fontId="26" fillId="0" borderId="0" xfId="12" applyNumberFormat="1" applyFont="1" applyAlignment="1">
      <alignment horizontal="left" vertical="center"/>
    </xf>
    <xf numFmtId="3" fontId="26" fillId="0" borderId="0" xfId="12" applyNumberFormat="1" applyFont="1" applyAlignment="1">
      <alignment horizontal="right" vertical="center"/>
    </xf>
    <xf numFmtId="170" fontId="24" fillId="0" borderId="0" xfId="12" applyNumberFormat="1" applyFont="1" applyAlignment="1">
      <alignment vertical="center"/>
    </xf>
    <xf numFmtId="170" fontId="24" fillId="0" borderId="1" xfId="12" applyNumberFormat="1" applyFont="1" applyBorder="1" applyAlignment="1">
      <alignment vertical="center"/>
    </xf>
    <xf numFmtId="3" fontId="26" fillId="0" borderId="0" xfId="12" applyNumberFormat="1" applyFont="1"/>
    <xf numFmtId="3" fontId="31" fillId="0" borderId="0" xfId="12" applyNumberFormat="1" applyFont="1" applyAlignment="1">
      <alignment horizontal="right" vertical="center"/>
    </xf>
    <xf numFmtId="3" fontId="31" fillId="7" borderId="0" xfId="12" applyNumberFormat="1" applyFont="1" applyFill="1" applyAlignment="1">
      <alignment horizontal="right" vertical="center"/>
    </xf>
    <xf numFmtId="170" fontId="31" fillId="0" borderId="0" xfId="12" applyNumberFormat="1" applyFont="1"/>
    <xf numFmtId="3" fontId="31" fillId="0" borderId="0" xfId="12" applyNumberFormat="1" applyFont="1" applyAlignment="1">
      <alignment horizontal="right" vertical="center" wrapText="1"/>
    </xf>
    <xf numFmtId="3" fontId="29" fillId="6" borderId="1" xfId="0" applyNumberFormat="1" applyFont="1" applyFill="1" applyBorder="1" applyAlignment="1">
      <alignment vertical="center" wrapText="1"/>
    </xf>
    <xf numFmtId="3" fontId="29" fillId="6" borderId="1" xfId="0" applyNumberFormat="1" applyFont="1" applyFill="1" applyBorder="1" applyAlignment="1">
      <alignment horizontal="right" vertical="center" wrapText="1"/>
    </xf>
    <xf numFmtId="170" fontId="28" fillId="6" borderId="1" xfId="0" quotePrefix="1" applyNumberFormat="1" applyFont="1" applyFill="1" applyBorder="1" applyAlignment="1">
      <alignment horizontal="center" vertical="center" wrapText="1"/>
    </xf>
    <xf numFmtId="170" fontId="28" fillId="6" borderId="1" xfId="0" applyNumberFormat="1" applyFont="1" applyFill="1" applyBorder="1" applyAlignment="1">
      <alignment horizontal="justify" vertical="center" wrapText="1"/>
    </xf>
    <xf numFmtId="170" fontId="29" fillId="6" borderId="1" xfId="0" applyNumberFormat="1" applyFont="1" applyFill="1" applyBorder="1" applyAlignment="1">
      <alignment horizontal="justify" vertical="center" wrapText="1"/>
    </xf>
    <xf numFmtId="170" fontId="29" fillId="6" borderId="1" xfId="0" quotePrefix="1" applyNumberFormat="1" applyFont="1" applyFill="1" applyBorder="1" applyAlignment="1">
      <alignment horizontal="center" vertical="center" wrapText="1"/>
    </xf>
    <xf numFmtId="172" fontId="29" fillId="6" borderId="1" xfId="11" applyNumberFormat="1" applyFont="1" applyFill="1" applyBorder="1" applyAlignment="1">
      <alignment vertical="center" wrapText="1"/>
    </xf>
    <xf numFmtId="3" fontId="33" fillId="0" borderId="1" xfId="0" applyNumberFormat="1" applyFont="1" applyBorder="1" applyAlignment="1">
      <alignment horizontal="right" vertical="center" wrapText="1"/>
    </xf>
    <xf numFmtId="3" fontId="34" fillId="0" borderId="1" xfId="0" applyNumberFormat="1" applyFont="1" applyBorder="1" applyAlignment="1">
      <alignment horizontal="right" vertical="center"/>
    </xf>
    <xf numFmtId="0" fontId="5" fillId="0" borderId="0" xfId="0" applyFont="1" applyAlignment="1">
      <alignment vertical="center"/>
    </xf>
    <xf numFmtId="43" fontId="2" fillId="0" borderId="0" xfId="0" applyNumberFormat="1" applyFont="1"/>
    <xf numFmtId="172" fontId="2" fillId="0" borderId="0" xfId="0" applyNumberFormat="1" applyFont="1"/>
    <xf numFmtId="172" fontId="24" fillId="0" borderId="0" xfId="0" applyNumberFormat="1" applyFont="1"/>
    <xf numFmtId="3" fontId="29" fillId="0" borderId="1" xfId="12" applyNumberFormat="1" applyFont="1" applyBorder="1" applyAlignment="1">
      <alignment horizontal="right" vertical="center" wrapText="1"/>
    </xf>
    <xf numFmtId="3" fontId="29" fillId="6" borderId="1" xfId="0" applyNumberFormat="1" applyFont="1" applyFill="1" applyBorder="1" applyAlignment="1">
      <alignment horizontal="right" vertical="center"/>
    </xf>
    <xf numFmtId="170" fontId="32" fillId="6" borderId="1" xfId="12" quotePrefix="1" applyNumberFormat="1" applyFont="1" applyFill="1" applyBorder="1" applyAlignment="1">
      <alignment horizontal="left" vertical="center" wrapText="1"/>
    </xf>
    <xf numFmtId="3" fontId="29" fillId="6" borderId="1" xfId="12" applyNumberFormat="1" applyFont="1" applyFill="1" applyBorder="1" applyAlignment="1">
      <alignment horizontal="right" vertical="center" wrapText="1"/>
    </xf>
    <xf numFmtId="170" fontId="29" fillId="6" borderId="1" xfId="12" applyNumberFormat="1" applyFont="1" applyFill="1" applyBorder="1" applyAlignment="1">
      <alignment vertical="center"/>
    </xf>
    <xf numFmtId="3" fontId="29" fillId="6" borderId="1" xfId="12" applyNumberFormat="1" applyFont="1" applyFill="1" applyBorder="1" applyAlignment="1">
      <alignment vertical="center" wrapText="1"/>
    </xf>
    <xf numFmtId="170" fontId="32" fillId="6" borderId="1" xfId="12" applyNumberFormat="1" applyFont="1" applyFill="1" applyBorder="1" applyAlignment="1">
      <alignment vertical="center"/>
    </xf>
    <xf numFmtId="170" fontId="29" fillId="6" borderId="1" xfId="12" quotePrefix="1" applyNumberFormat="1" applyFont="1" applyFill="1" applyBorder="1" applyAlignment="1">
      <alignment horizontal="left" vertical="center" wrapText="1"/>
    </xf>
    <xf numFmtId="3" fontId="32" fillId="0" borderId="1" xfId="12" applyNumberFormat="1" applyFont="1" applyBorder="1" applyAlignment="1">
      <alignment horizontal="center" vertical="center"/>
    </xf>
    <xf numFmtId="170" fontId="32" fillId="0" borderId="1" xfId="12" applyNumberFormat="1" applyFont="1" applyBorder="1" applyAlignment="1">
      <alignment horizontal="center" vertical="center"/>
    </xf>
    <xf numFmtId="3" fontId="32" fillId="0" borderId="1" xfId="12" applyNumberFormat="1" applyFont="1" applyBorder="1" applyAlignment="1">
      <alignment horizontal="right" vertical="center" wrapText="1"/>
    </xf>
    <xf numFmtId="3" fontId="32" fillId="6" borderId="1" xfId="12" applyNumberFormat="1" applyFont="1" applyFill="1" applyBorder="1" applyAlignment="1">
      <alignment horizontal="center" vertical="center"/>
    </xf>
    <xf numFmtId="170" fontId="32" fillId="6" borderId="1" xfId="12" applyNumberFormat="1" applyFont="1" applyFill="1" applyBorder="1" applyAlignment="1">
      <alignment horizontal="left" vertical="center" wrapText="1"/>
    </xf>
    <xf numFmtId="3" fontId="32" fillId="6" borderId="1" xfId="12" applyNumberFormat="1" applyFont="1" applyFill="1" applyBorder="1" applyAlignment="1">
      <alignment horizontal="right" vertical="center" wrapText="1"/>
    </xf>
    <xf numFmtId="3" fontId="32" fillId="6" borderId="1" xfId="12" applyNumberFormat="1" applyFont="1" applyFill="1" applyBorder="1" applyAlignment="1">
      <alignment horizontal="center" vertical="center" wrapText="1"/>
    </xf>
    <xf numFmtId="3" fontId="32" fillId="0" borderId="1" xfId="12" applyNumberFormat="1" applyFont="1" applyBorder="1" applyAlignment="1">
      <alignment horizontal="center" vertical="center" wrapText="1"/>
    </xf>
    <xf numFmtId="170" fontId="32" fillId="0" borderId="1" xfId="12" applyNumberFormat="1" applyFont="1" applyBorder="1" applyAlignment="1">
      <alignment vertical="center"/>
    </xf>
    <xf numFmtId="170" fontId="29" fillId="0" borderId="0" xfId="12" applyNumberFormat="1" applyFont="1"/>
    <xf numFmtId="170" fontId="32" fillId="6" borderId="0" xfId="12" applyNumberFormat="1" applyFont="1" applyFill="1" applyAlignment="1">
      <alignment vertical="center"/>
    </xf>
    <xf numFmtId="170" fontId="29" fillId="6" borderId="0" xfId="12" applyNumberFormat="1" applyFont="1" applyFill="1" applyAlignment="1">
      <alignment vertical="center"/>
    </xf>
    <xf numFmtId="170" fontId="32" fillId="0" borderId="0" xfId="12" applyNumberFormat="1" applyFont="1" applyAlignment="1">
      <alignment vertical="center"/>
    </xf>
    <xf numFmtId="169" fontId="30" fillId="0" borderId="1" xfId="0" applyNumberFormat="1" applyFont="1" applyBorder="1" applyAlignment="1">
      <alignment horizontal="center" vertical="center" wrapText="1"/>
    </xf>
    <xf numFmtId="170" fontId="30" fillId="0" borderId="1" xfId="0" applyNumberFormat="1" applyFont="1" applyBorder="1" applyAlignment="1">
      <alignment horizontal="justify" vertical="center" wrapText="1"/>
    </xf>
    <xf numFmtId="169" fontId="30" fillId="6" borderId="1" xfId="0" quotePrefix="1" applyNumberFormat="1" applyFont="1" applyFill="1" applyBorder="1" applyAlignment="1">
      <alignment horizontal="center" vertical="center" wrapText="1"/>
    </xf>
    <xf numFmtId="170" fontId="29" fillId="0" borderId="1" xfId="12" quotePrefix="1" applyNumberFormat="1" applyFont="1" applyBorder="1" applyAlignment="1">
      <alignment vertical="center"/>
    </xf>
    <xf numFmtId="170" fontId="29" fillId="0" borderId="1" xfId="12" applyNumberFormat="1" applyFont="1" applyBorder="1" applyAlignment="1">
      <alignment vertical="center"/>
    </xf>
    <xf numFmtId="3" fontId="32" fillId="0" borderId="1" xfId="12" quotePrefix="1" applyNumberFormat="1" applyFont="1" applyBorder="1" applyAlignment="1">
      <alignment horizontal="center" vertical="center" wrapText="1"/>
    </xf>
    <xf numFmtId="170" fontId="29" fillId="0" borderId="1" xfId="12" quotePrefix="1" applyNumberFormat="1" applyFont="1" applyBorder="1" applyAlignment="1">
      <alignment horizontal="left" vertical="center" wrapText="1"/>
    </xf>
    <xf numFmtId="3" fontId="29" fillId="0" borderId="1" xfId="12" applyNumberFormat="1" applyFont="1" applyBorder="1" applyAlignment="1">
      <alignment vertical="center" wrapText="1"/>
    </xf>
    <xf numFmtId="170" fontId="32" fillId="0" borderId="1" xfId="12" quotePrefix="1" applyNumberFormat="1" applyFont="1" applyBorder="1" applyAlignment="1">
      <alignment horizontal="left" vertical="center" wrapText="1"/>
    </xf>
    <xf numFmtId="3" fontId="32" fillId="6" borderId="1" xfId="12" quotePrefix="1" applyNumberFormat="1" applyFont="1" applyFill="1" applyBorder="1" applyAlignment="1">
      <alignment horizontal="center" vertical="center" wrapText="1"/>
    </xf>
    <xf numFmtId="3" fontId="29" fillId="6" borderId="1" xfId="12" applyNumberFormat="1" applyFont="1" applyFill="1" applyBorder="1" applyAlignment="1">
      <alignment horizontal="center" vertical="center" wrapText="1"/>
    </xf>
    <xf numFmtId="170" fontId="32" fillId="6" borderId="1" xfId="0" applyNumberFormat="1" applyFont="1" applyFill="1" applyBorder="1" applyAlignment="1">
      <alignment horizontal="justify" vertical="center" wrapText="1"/>
    </xf>
    <xf numFmtId="3" fontId="32" fillId="6" borderId="1" xfId="12" quotePrefix="1" applyNumberFormat="1" applyFont="1" applyFill="1" applyBorder="1" applyAlignment="1">
      <alignment horizontal="center" vertical="center"/>
    </xf>
    <xf numFmtId="3" fontId="29" fillId="6" borderId="1" xfId="12" applyNumberFormat="1" applyFont="1" applyFill="1" applyBorder="1" applyAlignment="1">
      <alignment horizontal="center" vertical="center"/>
    </xf>
    <xf numFmtId="170" fontId="29" fillId="6" borderId="1" xfId="12" applyNumberFormat="1" applyFont="1" applyFill="1" applyBorder="1" applyAlignment="1">
      <alignment horizontal="left" vertical="center" wrapText="1"/>
    </xf>
    <xf numFmtId="3" fontId="29" fillId="0" borderId="1" xfId="12" applyNumberFormat="1" applyFont="1" applyBorder="1" applyAlignment="1">
      <alignment horizontal="center" vertical="center" wrapText="1"/>
    </xf>
    <xf numFmtId="170" fontId="39" fillId="6" borderId="0" xfId="12" applyNumberFormat="1" applyFont="1" applyFill="1" applyAlignment="1">
      <alignment vertical="center"/>
    </xf>
    <xf numFmtId="4" fontId="2" fillId="0" borderId="0" xfId="0" applyNumberFormat="1" applyFont="1"/>
    <xf numFmtId="168" fontId="2" fillId="0" borderId="0" xfId="0" applyNumberFormat="1" applyFont="1"/>
    <xf numFmtId="170" fontId="28" fillId="6" borderId="1" xfId="0" applyNumberFormat="1" applyFont="1" applyFill="1" applyBorder="1" applyAlignment="1">
      <alignment horizontal="center" vertical="center" wrapText="1"/>
    </xf>
    <xf numFmtId="170" fontId="29" fillId="6" borderId="1" xfId="0" applyNumberFormat="1" applyFont="1" applyFill="1" applyBorder="1" applyAlignment="1">
      <alignment horizontal="center" vertical="center" wrapText="1"/>
    </xf>
    <xf numFmtId="170" fontId="29" fillId="6" borderId="1" xfId="12" quotePrefix="1" applyNumberFormat="1" applyFont="1" applyFill="1" applyBorder="1" applyAlignment="1">
      <alignment horizontal="center" vertical="center" wrapText="1"/>
    </xf>
    <xf numFmtId="170" fontId="29" fillId="0" borderId="1" xfId="12" quotePrefix="1" applyNumberFormat="1" applyFont="1" applyBorder="1" applyAlignment="1">
      <alignment horizontal="center" vertical="center" wrapText="1"/>
    </xf>
    <xf numFmtId="170" fontId="29" fillId="6" borderId="1" xfId="12" applyNumberFormat="1" applyFont="1" applyFill="1" applyBorder="1" applyAlignment="1">
      <alignment horizontal="center" vertical="center" wrapText="1"/>
    </xf>
    <xf numFmtId="170" fontId="32" fillId="6" borderId="1" xfId="12" applyNumberFormat="1" applyFont="1" applyFill="1" applyBorder="1" applyAlignment="1">
      <alignment horizontal="center" vertical="center" wrapText="1"/>
    </xf>
    <xf numFmtId="170" fontId="24" fillId="0" borderId="1" xfId="12" applyNumberFormat="1" applyFont="1" applyBorder="1" applyAlignment="1">
      <alignment horizontal="center" vertical="center" wrapText="1"/>
    </xf>
    <xf numFmtId="3" fontId="24" fillId="0" borderId="1" xfId="12" applyNumberFormat="1" applyFont="1" applyBorder="1" applyAlignment="1">
      <alignment horizontal="center" vertical="center" wrapText="1"/>
    </xf>
    <xf numFmtId="175" fontId="23" fillId="6" borderId="1" xfId="0" quotePrefix="1" applyNumberFormat="1" applyFont="1" applyFill="1" applyBorder="1" applyAlignment="1">
      <alignment horizontal="center" vertical="center" wrapText="1"/>
    </xf>
    <xf numFmtId="170" fontId="26" fillId="6" borderId="1" xfId="0" applyNumberFormat="1" applyFont="1" applyFill="1" applyBorder="1" applyAlignment="1">
      <alignment horizontal="center" vertical="center" wrapText="1"/>
    </xf>
    <xf numFmtId="176" fontId="22" fillId="6" borderId="1" xfId="10" applyNumberFormat="1" applyFont="1" applyFill="1" applyBorder="1" applyAlignment="1">
      <alignment vertical="center" wrapText="1"/>
    </xf>
    <xf numFmtId="43" fontId="22" fillId="6" borderId="1" xfId="10" applyNumberFormat="1" applyFont="1" applyFill="1" applyBorder="1" applyAlignment="1">
      <alignment vertical="center" wrapText="1"/>
    </xf>
    <xf numFmtId="177" fontId="23" fillId="6" borderId="1" xfId="0" quotePrefix="1" applyNumberFormat="1" applyFont="1" applyFill="1" applyBorder="1" applyAlignment="1">
      <alignment horizontal="right" vertical="center" wrapText="1"/>
    </xf>
    <xf numFmtId="173" fontId="23" fillId="6" borderId="1" xfId="0" quotePrefix="1" applyNumberFormat="1" applyFont="1" applyFill="1" applyBorder="1" applyAlignment="1">
      <alignment horizontal="right" vertical="center" wrapText="1"/>
    </xf>
    <xf numFmtId="176" fontId="23" fillId="6" borderId="1" xfId="10" applyNumberFormat="1" applyFont="1" applyFill="1" applyBorder="1" applyAlignment="1">
      <alignment vertical="center" wrapText="1"/>
    </xf>
    <xf numFmtId="168" fontId="23" fillId="6" borderId="1" xfId="10" applyNumberFormat="1" applyFont="1" applyFill="1" applyBorder="1" applyAlignment="1">
      <alignment vertical="center" wrapText="1"/>
    </xf>
    <xf numFmtId="169" fontId="23" fillId="6" borderId="1" xfId="10" applyNumberFormat="1" applyFont="1" applyFill="1" applyBorder="1" applyAlignment="1">
      <alignment vertical="center" wrapText="1"/>
    </xf>
    <xf numFmtId="169" fontId="30" fillId="5" borderId="1" xfId="0" quotePrefix="1" applyNumberFormat="1" applyFont="1" applyFill="1" applyBorder="1" applyAlignment="1">
      <alignment horizontal="center" vertical="center" wrapText="1"/>
    </xf>
    <xf numFmtId="170" fontId="28" fillId="5" borderId="1" xfId="0" applyNumberFormat="1" applyFont="1" applyFill="1" applyBorder="1" applyAlignment="1">
      <alignment horizontal="justify" vertical="center" wrapText="1"/>
    </xf>
    <xf numFmtId="3" fontId="29" fillId="5" borderId="1" xfId="12" applyNumberFormat="1" applyFont="1" applyFill="1" applyBorder="1" applyAlignment="1">
      <alignment horizontal="right" vertical="center" wrapText="1"/>
    </xf>
    <xf numFmtId="3" fontId="29" fillId="5" borderId="1" xfId="12" applyNumberFormat="1" applyFont="1" applyFill="1" applyBorder="1" applyAlignment="1">
      <alignment vertical="center" wrapText="1"/>
    </xf>
    <xf numFmtId="170" fontId="32" fillId="5" borderId="1" xfId="12" applyNumberFormat="1" applyFont="1" applyFill="1" applyBorder="1" applyAlignment="1">
      <alignment vertical="center"/>
    </xf>
    <xf numFmtId="170" fontId="29" fillId="6" borderId="1" xfId="0" quotePrefix="1" applyNumberFormat="1" applyFont="1" applyFill="1" applyBorder="1" applyAlignment="1">
      <alignment horizontal="justify" vertical="center" wrapText="1"/>
    </xf>
    <xf numFmtId="170" fontId="32" fillId="6" borderId="1" xfId="0" quotePrefix="1" applyNumberFormat="1" applyFont="1" applyFill="1" applyBorder="1" applyAlignment="1">
      <alignment horizontal="justify" vertical="center" wrapText="1"/>
    </xf>
    <xf numFmtId="177" fontId="22" fillId="6" borderId="1" xfId="10" applyNumberFormat="1" applyFont="1" applyFill="1" applyBorder="1" applyAlignment="1">
      <alignment vertical="center" wrapText="1"/>
    </xf>
    <xf numFmtId="0" fontId="33" fillId="4" borderId="1" xfId="0" applyFont="1" applyFill="1" applyBorder="1" applyAlignment="1">
      <alignment horizontal="center" vertical="center" wrapText="1"/>
    </xf>
    <xf numFmtId="3" fontId="33" fillId="4" borderId="1" xfId="0" applyNumberFormat="1" applyFont="1" applyFill="1" applyBorder="1" applyAlignment="1">
      <alignment horizontal="right" vertical="center" wrapText="1"/>
    </xf>
    <xf numFmtId="167" fontId="33" fillId="4" borderId="1" xfId="0" applyNumberFormat="1" applyFont="1" applyFill="1" applyBorder="1" applyAlignment="1">
      <alignment horizontal="right" vertical="center"/>
    </xf>
    <xf numFmtId="0" fontId="33" fillId="4" borderId="1" xfId="0" applyFont="1" applyFill="1" applyBorder="1" applyAlignment="1">
      <alignment horizontal="left" vertical="center" wrapText="1"/>
    </xf>
    <xf numFmtId="4" fontId="33" fillId="0" borderId="1" xfId="0" applyNumberFormat="1" applyFont="1" applyBorder="1" applyAlignment="1">
      <alignment horizontal="right" vertical="center" wrapText="1"/>
    </xf>
    <xf numFmtId="4" fontId="15" fillId="0" borderId="1" xfId="0" applyNumberFormat="1" applyFont="1" applyBorder="1" applyAlignment="1">
      <alignment horizontal="right" vertical="center" wrapText="1"/>
    </xf>
    <xf numFmtId="0" fontId="28" fillId="6" borderId="9" xfId="0" applyFont="1" applyFill="1" applyBorder="1" applyAlignment="1">
      <alignment horizontal="left" vertical="center"/>
    </xf>
    <xf numFmtId="0" fontId="28" fillId="6" borderId="10" xfId="0" applyFont="1" applyFill="1" applyBorder="1" applyAlignment="1">
      <alignment horizontal="left" vertical="center"/>
    </xf>
    <xf numFmtId="0" fontId="28" fillId="6" borderId="11" xfId="0" applyFont="1" applyFill="1" applyBorder="1" applyAlignment="1">
      <alignment horizontal="left" vertical="center"/>
    </xf>
    <xf numFmtId="0" fontId="1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6" fillId="0" borderId="0" xfId="0" applyFont="1" applyAlignment="1">
      <alignment horizontal="center"/>
    </xf>
    <xf numFmtId="0" fontId="7" fillId="0" borderId="0" xfId="0" applyFont="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4" fillId="0" borderId="2" xfId="0" applyFont="1" applyBorder="1" applyAlignment="1">
      <alignment horizontal="right"/>
    </xf>
    <xf numFmtId="0" fontId="19" fillId="0" borderId="1"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70" fontId="23" fillId="6" borderId="7" xfId="0" applyNumberFormat="1" applyFont="1" applyFill="1" applyBorder="1" applyAlignment="1">
      <alignment horizontal="center" vertical="center" wrapText="1"/>
    </xf>
    <xf numFmtId="170" fontId="23" fillId="6" borderId="6" xfId="0" applyNumberFormat="1" applyFont="1" applyFill="1" applyBorder="1" applyAlignment="1">
      <alignment horizontal="center" vertical="center" wrapText="1"/>
    </xf>
    <xf numFmtId="0" fontId="35" fillId="0" borderId="0" xfId="0" applyFont="1" applyAlignment="1">
      <alignment horizontal="left" vertical="center"/>
    </xf>
    <xf numFmtId="170" fontId="23" fillId="6" borderId="8" xfId="0" applyNumberFormat="1" applyFont="1" applyFill="1" applyBorder="1" applyAlignment="1">
      <alignment horizontal="center" vertical="center" wrapText="1"/>
    </xf>
    <xf numFmtId="0" fontId="35" fillId="0" borderId="12" xfId="0" applyFont="1" applyBorder="1" applyAlignment="1">
      <alignment horizontal="left" vertical="top" wrapText="1"/>
    </xf>
    <xf numFmtId="3" fontId="3" fillId="2" borderId="0" xfId="0" applyNumberFormat="1" applyFont="1" applyFill="1" applyAlignment="1">
      <alignment horizontal="center"/>
    </xf>
    <xf numFmtId="0" fontId="3" fillId="2" borderId="0" xfId="0" applyFont="1" applyFill="1" applyAlignment="1">
      <alignment horizontal="center"/>
    </xf>
    <xf numFmtId="3" fontId="26" fillId="0" borderId="3" xfId="12" applyNumberFormat="1" applyFont="1" applyBorder="1" applyAlignment="1">
      <alignment horizontal="left" vertical="center"/>
    </xf>
    <xf numFmtId="3" fontId="26" fillId="0" borderId="4" xfId="12" applyNumberFormat="1" applyFont="1" applyBorder="1" applyAlignment="1">
      <alignment horizontal="left" vertical="center"/>
    </xf>
    <xf numFmtId="3" fontId="26" fillId="0" borderId="5" xfId="12" applyNumberFormat="1" applyFont="1" applyBorder="1" applyAlignment="1">
      <alignment horizontal="left" vertical="center"/>
    </xf>
    <xf numFmtId="170" fontId="24" fillId="0" borderId="1" xfId="12" applyNumberFormat="1" applyFont="1" applyBorder="1" applyAlignment="1">
      <alignment horizontal="center" vertical="center" wrapText="1"/>
    </xf>
    <xf numFmtId="3" fontId="24" fillId="0" borderId="3" xfId="12" applyNumberFormat="1" applyFont="1" applyBorder="1" applyAlignment="1">
      <alignment horizontal="center" vertical="center" wrapText="1"/>
    </xf>
    <xf numFmtId="3" fontId="24" fillId="0" borderId="4" xfId="12" applyNumberFormat="1" applyFont="1" applyBorder="1" applyAlignment="1">
      <alignment horizontal="center" vertical="center" wrapText="1"/>
    </xf>
    <xf numFmtId="3" fontId="24" fillId="0" borderId="5" xfId="12" applyNumberFormat="1" applyFont="1" applyBorder="1" applyAlignment="1">
      <alignment horizontal="center" vertical="center" wrapText="1"/>
    </xf>
    <xf numFmtId="170" fontId="25" fillId="0" borderId="0" xfId="12" applyNumberFormat="1" applyFont="1" applyAlignment="1">
      <alignment horizontal="center" vertical="center"/>
    </xf>
    <xf numFmtId="170" fontId="25" fillId="0" borderId="0" xfId="12" applyNumberFormat="1" applyFont="1" applyAlignment="1">
      <alignment horizontal="center" vertical="center" wrapText="1"/>
    </xf>
    <xf numFmtId="170" fontId="24" fillId="0" borderId="0" xfId="12" applyNumberFormat="1" applyFont="1" applyAlignment="1">
      <alignment horizontal="center" vertical="center" wrapText="1"/>
    </xf>
    <xf numFmtId="170" fontId="27" fillId="0" borderId="0" xfId="12" applyNumberFormat="1" applyFont="1" applyAlignment="1">
      <alignment horizontal="center" vertical="center" wrapText="1"/>
    </xf>
    <xf numFmtId="170" fontId="27" fillId="0" borderId="2" xfId="12" applyNumberFormat="1" applyFont="1" applyBorder="1" applyAlignment="1">
      <alignment horizontal="center" vertical="center" wrapText="1"/>
    </xf>
    <xf numFmtId="3" fontId="24" fillId="0" borderId="1" xfId="12" applyNumberFormat="1" applyFont="1" applyBorder="1" applyAlignment="1">
      <alignment horizontal="center" vertical="center"/>
    </xf>
    <xf numFmtId="170" fontId="24" fillId="0" borderId="7" xfId="12" applyNumberFormat="1" applyFont="1" applyBorder="1" applyAlignment="1">
      <alignment horizontal="center" vertical="center" wrapText="1"/>
    </xf>
    <xf numFmtId="170" fontId="24" fillId="0" borderId="8" xfId="12" applyNumberFormat="1" applyFont="1" applyBorder="1" applyAlignment="1">
      <alignment horizontal="center" vertical="center" wrapText="1"/>
    </xf>
  </cellXfs>
  <cellStyles count="13">
    <cellStyle name="Comma" xfId="11" builtinId="3"/>
    <cellStyle name="Comma 10 10" xfId="1"/>
    <cellStyle name="Comma 10 10 2" xfId="2"/>
    <cellStyle name="Comma 2" xfId="3"/>
    <cellStyle name="Comma 2 2 2" xfId="4"/>
    <cellStyle name="Comma 60" xfId="5"/>
    <cellStyle name="Good 2" xfId="6"/>
    <cellStyle name="Normal" xfId="0" builtinId="0"/>
    <cellStyle name="Normal 12" xfId="7"/>
    <cellStyle name="Normal 2" xfId="8"/>
    <cellStyle name="Normal 3" xfId="10"/>
    <cellStyle name="Normal 3 2" xfId="12"/>
    <cellStyle name="Normal 69_Phu bieur theo CV 71 của Phòng dan toc"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219075</xdr:colOff>
      <xdr:row>4</xdr:row>
      <xdr:rowOff>19050</xdr:rowOff>
    </xdr:from>
    <xdr:to>
      <xdr:col>4</xdr:col>
      <xdr:colOff>142875</xdr:colOff>
      <xdr:row>4</xdr:row>
      <xdr:rowOff>19050</xdr:rowOff>
    </xdr:to>
    <xdr:cxnSp macro="">
      <xdr:nvCxnSpPr>
        <xdr:cNvPr id="3" name="Straight Connector 2">
          <a:extLst>
            <a:ext uri="{FF2B5EF4-FFF2-40B4-BE49-F238E27FC236}">
              <a16:creationId xmlns:a16="http://schemas.microsoft.com/office/drawing/2014/main" id="{00000000-0008-0000-0000-000003000000}"/>
            </a:ext>
          </a:extLst>
        </xdr:cNvPr>
        <xdr:cNvCxnSpPr/>
      </xdr:nvCxnSpPr>
      <xdr:spPr>
        <a:xfrm>
          <a:off x="4572000" y="1552575"/>
          <a:ext cx="168592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5927936</xdr:colOff>
      <xdr:row>4</xdr:row>
      <xdr:rowOff>4401</xdr:rowOff>
    </xdr:from>
    <xdr:to>
      <xdr:col>1</xdr:col>
      <xdr:colOff>6994736</xdr:colOff>
      <xdr:row>4</xdr:row>
      <xdr:rowOff>4401</xdr:rowOff>
    </xdr:to>
    <xdr:cxnSp macro="">
      <xdr:nvCxnSpPr>
        <xdr:cNvPr id="2" name="Straight Connector 1">
          <a:extLst>
            <a:ext uri="{FF2B5EF4-FFF2-40B4-BE49-F238E27FC236}">
              <a16:creationId xmlns:a16="http://schemas.microsoft.com/office/drawing/2014/main" id="{E9203D20-D3AF-4C77-BAED-10203512E544}"/>
            </a:ext>
          </a:extLst>
        </xdr:cNvPr>
        <xdr:cNvCxnSpPr/>
      </xdr:nvCxnSpPr>
      <xdr:spPr>
        <a:xfrm>
          <a:off x="6278456" y="1619841"/>
          <a:ext cx="10668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219075</xdr:colOff>
      <xdr:row>4</xdr:row>
      <xdr:rowOff>19050</xdr:rowOff>
    </xdr:from>
    <xdr:to>
      <xdr:col>4</xdr:col>
      <xdr:colOff>142875</xdr:colOff>
      <xdr:row>4</xdr:row>
      <xdr:rowOff>19050</xdr:rowOff>
    </xdr:to>
    <xdr:cxnSp macro="">
      <xdr:nvCxnSpPr>
        <xdr:cNvPr id="2" name="Straight Connector 1">
          <a:extLst>
            <a:ext uri="{FF2B5EF4-FFF2-40B4-BE49-F238E27FC236}">
              <a16:creationId xmlns:a16="http://schemas.microsoft.com/office/drawing/2014/main" id="{E0807C16-A368-425F-9A1A-D3BDFAC61FF1}"/>
            </a:ext>
          </a:extLst>
        </xdr:cNvPr>
        <xdr:cNvCxnSpPr/>
      </xdr:nvCxnSpPr>
      <xdr:spPr>
        <a:xfrm>
          <a:off x="4892040" y="1512570"/>
          <a:ext cx="15049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3747507</xdr:colOff>
      <xdr:row>4</xdr:row>
      <xdr:rowOff>9525</xdr:rowOff>
    </xdr:from>
    <xdr:to>
      <xdr:col>1</xdr:col>
      <xdr:colOff>5557257</xdr:colOff>
      <xdr:row>4</xdr:row>
      <xdr:rowOff>9525</xdr:rowOff>
    </xdr:to>
    <xdr:cxnSp macro="">
      <xdr:nvCxnSpPr>
        <xdr:cNvPr id="3" name="Straight Connector 2">
          <a:extLst>
            <a:ext uri="{FF2B5EF4-FFF2-40B4-BE49-F238E27FC236}">
              <a16:creationId xmlns:a16="http://schemas.microsoft.com/office/drawing/2014/main" id="{7224B2B6-E023-41AB-817C-76B802061944}"/>
            </a:ext>
          </a:extLst>
        </xdr:cNvPr>
        <xdr:cNvCxnSpPr/>
      </xdr:nvCxnSpPr>
      <xdr:spPr>
        <a:xfrm>
          <a:off x="4219947" y="1472565"/>
          <a:ext cx="18097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VI&#7878;T/PH&#210;NG%20T&#192;I%20CH&#205;NH%20C&#212;NG%20TH&#431;&#416;NG/CH&#431;&#7900;NG%20TR&#204;NH%20M&#7908;C%20TI&#202;U%202026%202030/CH&#431;&#416;NG%20TR&#204;NH%20V&#258;N%20H&#211;A/3.%20CH&#431;&#416;NG%20TR&#204;NH%20V&#258;N%20H&#211;A/1.1.%20Ph&#7909;%20l&#7909;c_K&#232;m%20T&#7901;%20tr&#236;nh%20UBND%20x&#227;%20(Kon%20Braih%2008%2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TH 1 (ĐT 2026) "/>
      <sheetName val="PL 1.1 (ĐT 2026)"/>
      <sheetName val="PLTH 2 (TX 2026)"/>
      <sheetName val="PL2.1 (TX 2026)"/>
    </sheetNames>
    <sheetDataSet>
      <sheetData sheetId="0"/>
      <sheetData sheetId="1"/>
      <sheetData sheetId="2"/>
      <sheetData sheetId="3">
        <row r="9">
          <cell r="G9">
            <v>79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view="pageBreakPreview" zoomScaleNormal="70" zoomScaleSheetLayoutView="100" workbookViewId="0">
      <selection activeCell="E11" sqref="E11"/>
    </sheetView>
  </sheetViews>
  <sheetFormatPr defaultColWidth="8.85546875" defaultRowHeight="15.75"/>
  <cols>
    <col min="1" max="1" width="5" style="4" customWidth="1"/>
    <col min="2" max="2" width="66.28515625" style="5" customWidth="1"/>
    <col min="3" max="3" width="12" style="5" hidden="1" customWidth="1"/>
    <col min="4" max="4" width="0.140625" style="5" customWidth="1"/>
    <col min="5" max="5" width="14.7109375" style="5" customWidth="1"/>
    <col min="6" max="6" width="13.7109375" style="5" customWidth="1"/>
    <col min="7" max="7" width="14.28515625" style="5" customWidth="1"/>
    <col min="8" max="8" width="13" style="5" customWidth="1"/>
    <col min="9" max="9" width="9.7109375" style="5" customWidth="1"/>
    <col min="10" max="11" width="8.85546875" style="5"/>
    <col min="12" max="12" width="14.28515625" style="5" customWidth="1"/>
    <col min="13" max="13" width="13.85546875" style="5" customWidth="1"/>
    <col min="14" max="14" width="18.28515625" style="5" customWidth="1"/>
    <col min="15" max="15" width="13" style="5" customWidth="1"/>
    <col min="16" max="16384" width="8.85546875" style="5"/>
  </cols>
  <sheetData>
    <row r="1" spans="1:15" ht="21.75" customHeight="1">
      <c r="A1" s="166" t="s">
        <v>13</v>
      </c>
      <c r="B1" s="166"/>
      <c r="C1" s="166"/>
      <c r="D1" s="166"/>
      <c r="E1" s="166"/>
      <c r="F1" s="166"/>
      <c r="G1" s="166"/>
      <c r="H1" s="166"/>
      <c r="I1" s="166"/>
    </row>
    <row r="2" spans="1:15" ht="55.5" customHeight="1">
      <c r="A2" s="167" t="s">
        <v>19</v>
      </c>
      <c r="B2" s="167"/>
      <c r="C2" s="167"/>
      <c r="D2" s="167"/>
      <c r="E2" s="167"/>
      <c r="F2" s="167"/>
      <c r="G2" s="167"/>
      <c r="H2" s="167"/>
      <c r="I2" s="167"/>
    </row>
    <row r="3" spans="1:15" ht="15.75" customHeight="1">
      <c r="A3" s="168" t="s">
        <v>46</v>
      </c>
      <c r="B3" s="168"/>
      <c r="C3" s="168"/>
      <c r="D3" s="168"/>
      <c r="E3" s="168"/>
      <c r="F3" s="168"/>
      <c r="G3" s="168"/>
      <c r="H3" s="168"/>
      <c r="I3" s="168"/>
    </row>
    <row r="4" spans="1:15" ht="25.5" customHeight="1">
      <c r="A4" s="169" t="s">
        <v>129</v>
      </c>
      <c r="B4" s="169"/>
      <c r="C4" s="169"/>
      <c r="D4" s="169"/>
      <c r="E4" s="169"/>
      <c r="F4" s="169"/>
      <c r="G4" s="169"/>
      <c r="H4" s="169"/>
      <c r="I4" s="169"/>
      <c r="J4" s="6"/>
    </row>
    <row r="5" spans="1:15" ht="17.25" customHeight="1">
      <c r="H5" s="170" t="s">
        <v>6</v>
      </c>
      <c r="I5" s="170"/>
    </row>
    <row r="6" spans="1:15" ht="21.75" customHeight="1">
      <c r="A6" s="164" t="s">
        <v>0</v>
      </c>
      <c r="B6" s="164" t="s">
        <v>11</v>
      </c>
      <c r="C6" s="164" t="s">
        <v>12</v>
      </c>
      <c r="D6" s="164"/>
      <c r="E6" s="164" t="s">
        <v>8</v>
      </c>
      <c r="F6" s="164"/>
      <c r="G6" s="164"/>
      <c r="H6" s="164"/>
      <c r="I6" s="164" t="s">
        <v>1</v>
      </c>
    </row>
    <row r="7" spans="1:15" s="1" customFormat="1" ht="20.25" customHeight="1">
      <c r="A7" s="164"/>
      <c r="B7" s="164"/>
      <c r="C7" s="164"/>
      <c r="D7" s="164"/>
      <c r="E7" s="164"/>
      <c r="F7" s="164"/>
      <c r="G7" s="164"/>
      <c r="H7" s="164"/>
      <c r="I7" s="164"/>
      <c r="J7" s="7"/>
      <c r="K7" s="7"/>
    </row>
    <row r="8" spans="1:15" s="1" customFormat="1" ht="22.5" customHeight="1">
      <c r="A8" s="164"/>
      <c r="B8" s="164"/>
      <c r="C8" s="164"/>
      <c r="D8" s="164"/>
      <c r="E8" s="164"/>
      <c r="F8" s="164"/>
      <c r="G8" s="164"/>
      <c r="H8" s="164"/>
      <c r="I8" s="164"/>
    </row>
    <row r="9" spans="1:15" s="1" customFormat="1" ht="23.25" customHeight="1">
      <c r="A9" s="164"/>
      <c r="B9" s="164"/>
      <c r="C9" s="163" t="s">
        <v>2</v>
      </c>
      <c r="D9" s="163" t="s">
        <v>3</v>
      </c>
      <c r="E9" s="164" t="s">
        <v>53</v>
      </c>
      <c r="F9" s="165" t="s">
        <v>7</v>
      </c>
      <c r="G9" s="165"/>
      <c r="H9" s="165"/>
      <c r="I9" s="164"/>
    </row>
    <row r="10" spans="1:15" s="2" customFormat="1" ht="39" customHeight="1">
      <c r="A10" s="164"/>
      <c r="B10" s="164"/>
      <c r="C10" s="163"/>
      <c r="D10" s="163"/>
      <c r="E10" s="164"/>
      <c r="F10" s="13" t="s">
        <v>2</v>
      </c>
      <c r="G10" s="13" t="s">
        <v>3</v>
      </c>
      <c r="H10" s="13" t="s">
        <v>18</v>
      </c>
      <c r="I10" s="164"/>
      <c r="L10" s="8"/>
      <c r="N10" s="9"/>
      <c r="O10" s="9"/>
    </row>
    <row r="11" spans="1:15" s="3" customFormat="1" ht="30.75" customHeight="1">
      <c r="A11" s="14"/>
      <c r="B11" s="14" t="s">
        <v>58</v>
      </c>
      <c r="C11" s="15"/>
      <c r="D11" s="15"/>
      <c r="E11" s="159">
        <f>E13+E12</f>
        <v>5727.3691930000005</v>
      </c>
      <c r="F11" s="159">
        <f>SUM(F12:F13)</f>
        <v>4641.6141930000003</v>
      </c>
      <c r="G11" s="159">
        <f t="shared" ref="G11:H11" si="0">SUM(G12:G13)</f>
        <v>639.755</v>
      </c>
      <c r="H11" s="159">
        <f t="shared" si="0"/>
        <v>446</v>
      </c>
      <c r="I11" s="18"/>
      <c r="K11" s="10"/>
      <c r="L11" s="11"/>
      <c r="M11" s="12"/>
      <c r="N11" s="10"/>
    </row>
    <row r="12" spans="1:15" s="3" customFormat="1" ht="30.75" customHeight="1">
      <c r="A12" s="154">
        <v>1</v>
      </c>
      <c r="B12" s="157" t="s">
        <v>123</v>
      </c>
      <c r="C12" s="155"/>
      <c r="D12" s="155"/>
      <c r="E12" s="83">
        <f>F12+G12+H12</f>
        <v>890.369193</v>
      </c>
      <c r="F12" s="158">
        <f>'PL 1.1 (ĐT 2026)'!I17+'PL 1.1 (ĐT 2026)'!I18</f>
        <v>887.614193</v>
      </c>
      <c r="G12" s="158">
        <f>'PL 1.1 (ĐT 2026)'!J17</f>
        <v>2.7549999999999999</v>
      </c>
      <c r="H12" s="83"/>
      <c r="I12" s="156"/>
      <c r="K12" s="10"/>
      <c r="L12" s="11"/>
      <c r="M12" s="12"/>
      <c r="N12" s="10"/>
    </row>
    <row r="13" spans="1:15" s="3" customFormat="1" ht="33.75" customHeight="1">
      <c r="A13" s="17">
        <v>2</v>
      </c>
      <c r="B13" s="20" t="s">
        <v>147</v>
      </c>
      <c r="C13" s="16"/>
      <c r="D13" s="16"/>
      <c r="E13" s="83">
        <f t="shared" ref="E13" si="1">F13+G13+H13</f>
        <v>4837</v>
      </c>
      <c r="F13" s="21">
        <f>'PL 1.1 (ĐT 2026)'!I14+'PL 1.1 (ĐT 2026)'!I15</f>
        <v>3754</v>
      </c>
      <c r="G13" s="83">
        <f>'PL 1.1 (ĐT 2026)'!J14+'PL 1.1 (ĐT 2026)'!J15</f>
        <v>637</v>
      </c>
      <c r="H13" s="83">
        <f>'PL 1.1 (ĐT 2026)'!K9</f>
        <v>446</v>
      </c>
      <c r="I13" s="19"/>
      <c r="K13" s="10"/>
      <c r="L13" s="11"/>
      <c r="M13" s="12"/>
      <c r="N13" s="10"/>
    </row>
    <row r="14" spans="1:15" s="1" customFormat="1" ht="21" customHeight="1">
      <c r="A14" s="160" t="s">
        <v>130</v>
      </c>
      <c r="B14" s="161"/>
      <c r="C14" s="161"/>
      <c r="D14" s="161"/>
      <c r="E14" s="161"/>
      <c r="F14" s="161"/>
      <c r="G14" s="161"/>
      <c r="H14" s="161"/>
      <c r="I14" s="162"/>
      <c r="O14" s="7"/>
    </row>
  </sheetData>
  <mergeCells count="15">
    <mergeCell ref="A1:I1"/>
    <mergeCell ref="A2:I2"/>
    <mergeCell ref="A3:I3"/>
    <mergeCell ref="A4:I4"/>
    <mergeCell ref="H5:I5"/>
    <mergeCell ref="A14:I14"/>
    <mergeCell ref="C9:C10"/>
    <mergeCell ref="D9:D10"/>
    <mergeCell ref="E9:E10"/>
    <mergeCell ref="F9:H9"/>
    <mergeCell ref="A6:A10"/>
    <mergeCell ref="B6:B10"/>
    <mergeCell ref="C6:D8"/>
    <mergeCell ref="E6:H8"/>
    <mergeCell ref="I6:I10"/>
  </mergeCells>
  <pageMargins left="0.43307086614173201" right="0.118110236220472" top="0.55118110236220497" bottom="0.196850393700787" header="0.31496062992126" footer="0.31496062992126"/>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view="pageBreakPreview" zoomScale="70" zoomScaleNormal="70" zoomScaleSheetLayoutView="70" workbookViewId="0">
      <selection activeCell="B14" sqref="B14"/>
    </sheetView>
  </sheetViews>
  <sheetFormatPr defaultColWidth="8.85546875" defaultRowHeight="15.75"/>
  <cols>
    <col min="1" max="1" width="5.140625" style="4" customWidth="1"/>
    <col min="2" max="2" width="89" style="5" customWidth="1"/>
    <col min="3" max="3" width="17.42578125" style="5" customWidth="1"/>
    <col min="4" max="4" width="14.140625" style="5" customWidth="1"/>
    <col min="5" max="5" width="12.7109375" style="5" customWidth="1"/>
    <col min="6" max="6" width="18.42578125" style="5" customWidth="1"/>
    <col min="7" max="7" width="10.28515625" style="5" customWidth="1"/>
    <col min="8" max="8" width="11.7109375" style="5" customWidth="1"/>
    <col min="9" max="10" width="10.42578125" style="5" customWidth="1"/>
    <col min="11" max="11" width="9.28515625" style="5" customWidth="1"/>
    <col min="12" max="12" width="25.140625" style="5" customWidth="1"/>
    <col min="13" max="13" width="13.28515625" style="5" customWidth="1"/>
    <col min="14" max="14" width="10.5703125" style="5" customWidth="1"/>
    <col min="15" max="15" width="16.7109375" style="5" customWidth="1"/>
    <col min="16" max="16" width="13" style="5" customWidth="1"/>
    <col min="17" max="16384" width="8.85546875" style="5"/>
  </cols>
  <sheetData>
    <row r="1" spans="1:18" ht="21.75" customHeight="1">
      <c r="A1" s="166" t="s">
        <v>9</v>
      </c>
      <c r="B1" s="166"/>
      <c r="C1" s="166"/>
      <c r="D1" s="166"/>
      <c r="E1" s="166"/>
      <c r="F1" s="166"/>
      <c r="G1" s="166"/>
      <c r="H1" s="166"/>
      <c r="I1" s="166"/>
      <c r="J1" s="166"/>
      <c r="K1" s="166"/>
      <c r="L1" s="166"/>
    </row>
    <row r="2" spans="1:18" ht="64.900000000000006" customHeight="1">
      <c r="A2" s="168" t="s">
        <v>69</v>
      </c>
      <c r="B2" s="168"/>
      <c r="C2" s="168"/>
      <c r="D2" s="168"/>
      <c r="E2" s="168"/>
      <c r="F2" s="168"/>
      <c r="G2" s="168"/>
      <c r="H2" s="168"/>
      <c r="I2" s="168"/>
      <c r="J2" s="168"/>
      <c r="K2" s="168"/>
      <c r="L2" s="168"/>
    </row>
    <row r="3" spans="1:18" ht="18" customHeight="1">
      <c r="A3" s="168" t="s">
        <v>20</v>
      </c>
      <c r="B3" s="168"/>
      <c r="C3" s="168"/>
      <c r="D3" s="168"/>
      <c r="E3" s="168"/>
      <c r="F3" s="168"/>
      <c r="G3" s="168"/>
      <c r="H3" s="168"/>
      <c r="I3" s="168"/>
      <c r="J3" s="168"/>
      <c r="K3" s="168"/>
      <c r="L3" s="168"/>
    </row>
    <row r="4" spans="1:18" ht="22.9" customHeight="1">
      <c r="A4" s="169" t="s">
        <v>129</v>
      </c>
      <c r="B4" s="169"/>
      <c r="C4" s="169"/>
      <c r="D4" s="169"/>
      <c r="E4" s="169"/>
      <c r="F4" s="169"/>
      <c r="G4" s="169"/>
      <c r="H4" s="169"/>
      <c r="I4" s="169"/>
      <c r="J4" s="169"/>
      <c r="K4" s="169"/>
      <c r="L4" s="169"/>
    </row>
    <row r="5" spans="1:18" ht="18" customHeight="1">
      <c r="L5" s="22"/>
    </row>
    <row r="6" spans="1:18" ht="36" customHeight="1">
      <c r="A6" s="171" t="s">
        <v>0</v>
      </c>
      <c r="B6" s="171" t="s">
        <v>15</v>
      </c>
      <c r="C6" s="172" t="s">
        <v>120</v>
      </c>
      <c r="D6" s="172" t="s">
        <v>126</v>
      </c>
      <c r="E6" s="172" t="s">
        <v>29</v>
      </c>
      <c r="F6" s="172" t="s">
        <v>27</v>
      </c>
      <c r="G6" s="172" t="s">
        <v>31</v>
      </c>
      <c r="H6" s="175" t="s">
        <v>8</v>
      </c>
      <c r="I6" s="176"/>
      <c r="J6" s="176"/>
      <c r="K6" s="177"/>
      <c r="L6" s="171" t="s">
        <v>1</v>
      </c>
    </row>
    <row r="7" spans="1:18" s="1" customFormat="1" ht="21.75" customHeight="1">
      <c r="A7" s="171"/>
      <c r="B7" s="171"/>
      <c r="C7" s="173"/>
      <c r="D7" s="173"/>
      <c r="E7" s="173"/>
      <c r="F7" s="173"/>
      <c r="G7" s="173"/>
      <c r="H7" s="172" t="s">
        <v>53</v>
      </c>
      <c r="I7" s="175" t="s">
        <v>23</v>
      </c>
      <c r="J7" s="176"/>
      <c r="K7" s="177"/>
      <c r="L7" s="171"/>
    </row>
    <row r="8" spans="1:18" s="2" customFormat="1" ht="67.150000000000006" customHeight="1">
      <c r="A8" s="171"/>
      <c r="B8" s="171"/>
      <c r="C8" s="174"/>
      <c r="D8" s="174"/>
      <c r="E8" s="174"/>
      <c r="F8" s="174"/>
      <c r="G8" s="174"/>
      <c r="H8" s="174"/>
      <c r="I8" s="24" t="s">
        <v>24</v>
      </c>
      <c r="J8" s="24" t="s">
        <v>25</v>
      </c>
      <c r="K8" s="24" t="s">
        <v>26</v>
      </c>
      <c r="L8" s="171"/>
      <c r="M8" s="8" t="s">
        <v>65</v>
      </c>
      <c r="N8" s="2" t="s">
        <v>66</v>
      </c>
      <c r="O8" s="9" t="s">
        <v>67</v>
      </c>
      <c r="P8" s="9" t="s">
        <v>68</v>
      </c>
    </row>
    <row r="9" spans="1:18" s="3" customFormat="1" ht="29.25" customHeight="1">
      <c r="A9" s="25"/>
      <c r="B9" s="41" t="s">
        <v>10</v>
      </c>
      <c r="C9" s="41"/>
      <c r="D9" s="41"/>
      <c r="E9" s="41"/>
      <c r="F9" s="25"/>
      <c r="G9" s="59">
        <f>G10+G16</f>
        <v>5727.3691930000005</v>
      </c>
      <c r="H9" s="59">
        <f>H10+H16</f>
        <v>5727.3691930000005</v>
      </c>
      <c r="I9" s="59">
        <f>I10+I16</f>
        <v>4641.6141930000003</v>
      </c>
      <c r="J9" s="59">
        <f>J10+J16</f>
        <v>639.755</v>
      </c>
      <c r="K9" s="59">
        <f>K10+K16</f>
        <v>446</v>
      </c>
      <c r="L9" s="26"/>
      <c r="M9" s="58">
        <v>4837</v>
      </c>
      <c r="N9" s="23">
        <v>3754</v>
      </c>
      <c r="O9" s="23">
        <v>637</v>
      </c>
      <c r="P9" s="3">
        <v>446</v>
      </c>
    </row>
    <row r="10" spans="1:18" s="37" customFormat="1" ht="24.75" customHeight="1">
      <c r="A10" s="25" t="s">
        <v>4</v>
      </c>
      <c r="B10" s="35" t="s">
        <v>14</v>
      </c>
      <c r="C10" s="35"/>
      <c r="D10" s="35"/>
      <c r="E10" s="35"/>
      <c r="F10" s="35"/>
      <c r="G10" s="36">
        <f>G11</f>
        <v>4837</v>
      </c>
      <c r="H10" s="60">
        <f>H11</f>
        <v>4837</v>
      </c>
      <c r="I10" s="60">
        <f t="shared" ref="I10:K12" si="0">I11</f>
        <v>3754</v>
      </c>
      <c r="J10" s="60">
        <f t="shared" si="0"/>
        <v>637</v>
      </c>
      <c r="K10" s="36">
        <f t="shared" si="0"/>
        <v>446</v>
      </c>
      <c r="L10" s="26"/>
      <c r="M10" s="39"/>
      <c r="N10" s="40"/>
      <c r="O10" s="38"/>
    </row>
    <row r="11" spans="1:18" s="37" customFormat="1" ht="24.75" hidden="1" customHeight="1">
      <c r="A11" s="25">
        <v>1</v>
      </c>
      <c r="B11" s="35" t="s">
        <v>117</v>
      </c>
      <c r="C11" s="35"/>
      <c r="D11" s="35"/>
      <c r="E11" s="35"/>
      <c r="F11" s="35"/>
      <c r="G11" s="42">
        <f>G12</f>
        <v>4837</v>
      </c>
      <c r="H11" s="61">
        <f>H12</f>
        <v>4837</v>
      </c>
      <c r="I11" s="61">
        <f t="shared" si="0"/>
        <v>3754</v>
      </c>
      <c r="J11" s="61">
        <f t="shared" si="0"/>
        <v>637</v>
      </c>
      <c r="K11" s="42">
        <f t="shared" si="0"/>
        <v>446</v>
      </c>
      <c r="L11" s="43"/>
      <c r="M11" s="39"/>
      <c r="N11" s="40"/>
      <c r="O11" s="38"/>
    </row>
    <row r="12" spans="1:18" s="1" customFormat="1" ht="40.5" customHeight="1">
      <c r="A12" s="27" t="s">
        <v>16</v>
      </c>
      <c r="B12" s="28" t="s">
        <v>17</v>
      </c>
      <c r="C12" s="28"/>
      <c r="D12" s="28"/>
      <c r="E12" s="28"/>
      <c r="F12" s="28"/>
      <c r="G12" s="29">
        <f>G13</f>
        <v>4837</v>
      </c>
      <c r="H12" s="29">
        <f t="shared" ref="H12" si="1">H13</f>
        <v>4837</v>
      </c>
      <c r="I12" s="29">
        <f>I13</f>
        <v>3754</v>
      </c>
      <c r="J12" s="29">
        <f t="shared" si="0"/>
        <v>637</v>
      </c>
      <c r="K12" s="29">
        <f t="shared" si="0"/>
        <v>446</v>
      </c>
      <c r="L12" s="30"/>
      <c r="M12" s="56"/>
      <c r="N12" s="1">
        <f>N9/M9*100</f>
        <v>77.610088898077322</v>
      </c>
      <c r="O12" s="1">
        <f>O9/N9*100</f>
        <v>16.968566862013851</v>
      </c>
      <c r="P12" s="127">
        <f>P9/O9*100</f>
        <v>70.015698587127162</v>
      </c>
    </row>
    <row r="13" spans="1:18" s="1" customFormat="1" ht="108" customHeight="1">
      <c r="A13" s="31" t="s">
        <v>21</v>
      </c>
      <c r="B13" s="32" t="s">
        <v>22</v>
      </c>
      <c r="C13" s="32"/>
      <c r="D13" s="32"/>
      <c r="E13" s="32"/>
      <c r="F13" s="32"/>
      <c r="G13" s="33">
        <f>SUM(G14:G15)</f>
        <v>4837</v>
      </c>
      <c r="H13" s="33">
        <f>SUM(H14:H15)</f>
        <v>4837</v>
      </c>
      <c r="I13" s="33">
        <f>SUM(I14:I15)</f>
        <v>3754</v>
      </c>
      <c r="J13" s="33">
        <f t="shared" ref="J13:K13" si="2">SUM(J14:J15)</f>
        <v>637</v>
      </c>
      <c r="K13" s="33">
        <f t="shared" si="2"/>
        <v>446</v>
      </c>
      <c r="L13" s="34"/>
      <c r="M13" s="86"/>
      <c r="N13" s="127">
        <f>O13/N9*100</f>
        <v>28.849227490676611</v>
      </c>
      <c r="O13" s="128">
        <f>O9+P9</f>
        <v>1083</v>
      </c>
      <c r="P13" s="7"/>
      <c r="R13" s="7"/>
    </row>
    <row r="14" spans="1:18" s="1" customFormat="1" ht="73.150000000000006" customHeight="1">
      <c r="A14" s="44" t="s">
        <v>28</v>
      </c>
      <c r="B14" s="45" t="s">
        <v>63</v>
      </c>
      <c r="C14" s="178" t="s">
        <v>148</v>
      </c>
      <c r="D14" s="46" t="s">
        <v>127</v>
      </c>
      <c r="E14" s="44" t="s">
        <v>30</v>
      </c>
      <c r="F14" s="46" t="s">
        <v>121</v>
      </c>
      <c r="G14" s="47">
        <v>2537</v>
      </c>
      <c r="H14" s="51">
        <f>SUM(I14:K14)</f>
        <v>2537</v>
      </c>
      <c r="I14" s="51">
        <v>1969</v>
      </c>
      <c r="J14" s="51">
        <v>335</v>
      </c>
      <c r="K14" s="47">
        <v>233</v>
      </c>
      <c r="L14" s="34"/>
      <c r="M14" s="87">
        <f>G14*77.6%</f>
        <v>1968.7119999999998</v>
      </c>
      <c r="N14" s="86">
        <f>I15*0.17</f>
        <v>303.45000000000005</v>
      </c>
      <c r="O14" s="128">
        <f>N14*0.6</f>
        <v>182.07000000000002</v>
      </c>
      <c r="P14" s="7">
        <f>N14-O14</f>
        <v>121.38000000000002</v>
      </c>
      <c r="Q14" s="87"/>
    </row>
    <row r="15" spans="1:18" s="48" customFormat="1" ht="82.15" customHeight="1">
      <c r="A15" s="44" t="s">
        <v>28</v>
      </c>
      <c r="B15" s="45" t="s">
        <v>64</v>
      </c>
      <c r="C15" s="179"/>
      <c r="D15" s="46" t="s">
        <v>128</v>
      </c>
      <c r="E15" s="44" t="s">
        <v>30</v>
      </c>
      <c r="F15" s="46" t="s">
        <v>121</v>
      </c>
      <c r="G15" s="47">
        <v>2300</v>
      </c>
      <c r="H15" s="51">
        <f>I15+J15+K15</f>
        <v>2300</v>
      </c>
      <c r="I15" s="51">
        <v>1785</v>
      </c>
      <c r="J15" s="51">
        <v>302</v>
      </c>
      <c r="K15" s="47">
        <v>213</v>
      </c>
      <c r="L15" s="62"/>
      <c r="M15" s="57">
        <f>G15*77.6%</f>
        <v>1784.7999999999997</v>
      </c>
      <c r="N15" s="86">
        <f>M15*0.3</f>
        <v>535.43999999999994</v>
      </c>
      <c r="O15" s="128">
        <f>N15*0.6</f>
        <v>321.26399999999995</v>
      </c>
      <c r="P15" s="7">
        <f>N15-O15</f>
        <v>214.17599999999999</v>
      </c>
      <c r="Q15" s="88"/>
    </row>
    <row r="16" spans="1:18" s="48" customFormat="1" ht="43.5" customHeight="1">
      <c r="A16" s="52" t="s">
        <v>5</v>
      </c>
      <c r="B16" s="53" t="s">
        <v>135</v>
      </c>
      <c r="C16" s="53"/>
      <c r="D16" s="53"/>
      <c r="E16" s="53"/>
      <c r="F16" s="54"/>
      <c r="G16" s="140">
        <f>SUM(G17:G18)</f>
        <v>890.369193</v>
      </c>
      <c r="H16" s="140">
        <f t="shared" ref="H16:K16" si="3">SUM(H17:H18)</f>
        <v>890.369193</v>
      </c>
      <c r="I16" s="140">
        <f t="shared" si="3"/>
        <v>887.614193</v>
      </c>
      <c r="J16" s="153">
        <f t="shared" si="3"/>
        <v>2.7549999999999999</v>
      </c>
      <c r="K16" s="139">
        <f t="shared" si="3"/>
        <v>0</v>
      </c>
      <c r="L16" s="55"/>
      <c r="P16" s="49"/>
    </row>
    <row r="17" spans="1:16" s="37" customFormat="1" ht="69.599999999999994" customHeight="1">
      <c r="A17" s="25"/>
      <c r="B17" s="45" t="s">
        <v>131</v>
      </c>
      <c r="C17" s="178" t="s">
        <v>123</v>
      </c>
      <c r="D17" s="46" t="s">
        <v>132</v>
      </c>
      <c r="E17" s="137" t="s">
        <v>30</v>
      </c>
      <c r="F17" s="46" t="s">
        <v>133</v>
      </c>
      <c r="G17" s="141">
        <f>H17</f>
        <v>526.96919300000002</v>
      </c>
      <c r="H17" s="141">
        <f>SUM(I17:K17)</f>
        <v>526.96919300000002</v>
      </c>
      <c r="I17" s="141">
        <v>524.21419300000002</v>
      </c>
      <c r="J17" s="141">
        <v>2.7549999999999999</v>
      </c>
      <c r="K17" s="142"/>
      <c r="L17" s="62" t="s">
        <v>137</v>
      </c>
      <c r="M17" s="39"/>
      <c r="N17" s="40"/>
      <c r="O17" s="38"/>
    </row>
    <row r="18" spans="1:16" s="48" customFormat="1" ht="69.599999999999994" customHeight="1">
      <c r="A18" s="50"/>
      <c r="B18" s="45" t="s">
        <v>136</v>
      </c>
      <c r="C18" s="181"/>
      <c r="D18" s="138" t="s">
        <v>138</v>
      </c>
      <c r="E18" s="137" t="s">
        <v>30</v>
      </c>
      <c r="F18" s="138" t="s">
        <v>139</v>
      </c>
      <c r="G18" s="143">
        <v>363.4</v>
      </c>
      <c r="H18" s="143">
        <f>SUM(I18:K18)</f>
        <v>363.4</v>
      </c>
      <c r="I18" s="143">
        <v>363.4</v>
      </c>
      <c r="J18" s="144"/>
      <c r="K18" s="145"/>
      <c r="L18" s="62" t="s">
        <v>134</v>
      </c>
      <c r="P18" s="49"/>
    </row>
    <row r="19" spans="1:16" s="85" customFormat="1" ht="30.75" customHeight="1">
      <c r="A19" s="180" t="s">
        <v>130</v>
      </c>
      <c r="B19" s="180"/>
      <c r="C19" s="180"/>
      <c r="D19" s="180"/>
      <c r="E19" s="180"/>
      <c r="F19" s="180"/>
      <c r="G19" s="180"/>
      <c r="H19" s="180"/>
      <c r="I19" s="180"/>
      <c r="J19" s="180"/>
      <c r="K19" s="180"/>
      <c r="L19" s="180"/>
    </row>
    <row r="20" spans="1:16">
      <c r="N20" s="5">
        <f>304-30</f>
        <v>274</v>
      </c>
    </row>
    <row r="24" spans="1:16">
      <c r="C24" s="6">
        <f>K12+'PLTH 2 (TX 2026)'!H11</f>
        <v>594</v>
      </c>
    </row>
  </sheetData>
  <autoFilter ref="A10:P10"/>
  <mergeCells count="18">
    <mergeCell ref="C14:C15"/>
    <mergeCell ref="D6:D8"/>
    <mergeCell ref="I7:K7"/>
    <mergeCell ref="A19:L19"/>
    <mergeCell ref="E6:E8"/>
    <mergeCell ref="C17:C18"/>
    <mergeCell ref="A1:L1"/>
    <mergeCell ref="A2:L2"/>
    <mergeCell ref="A3:L3"/>
    <mergeCell ref="A4:L4"/>
    <mergeCell ref="A6:A8"/>
    <mergeCell ref="B6:B8"/>
    <mergeCell ref="F6:F8"/>
    <mergeCell ref="H6:K6"/>
    <mergeCell ref="L6:L8"/>
    <mergeCell ref="H7:H8"/>
    <mergeCell ref="G6:G8"/>
    <mergeCell ref="C6:C8"/>
  </mergeCells>
  <phoneticPr fontId="40" type="noConversion"/>
  <pageMargins left="0.43307086614173229" right="0.11811023622047245" top="0.55118110236220474" bottom="0.19685039370078741" header="0.31496062992125984" footer="0.31496062992125984"/>
  <pageSetup paperSize="9" scale="5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view="pageBreakPreview" topLeftCell="A13" zoomScaleNormal="70" zoomScaleSheetLayoutView="100" workbookViewId="0">
      <selection activeCell="E6" sqref="E6:H8"/>
    </sheetView>
  </sheetViews>
  <sheetFormatPr defaultColWidth="8.85546875" defaultRowHeight="15.75"/>
  <cols>
    <col min="1" max="1" width="5" style="4" customWidth="1"/>
    <col min="2" max="2" width="66.28515625" style="5" customWidth="1"/>
    <col min="3" max="3" width="12" style="5" hidden="1" customWidth="1"/>
    <col min="4" max="4" width="0.140625" style="5" customWidth="1"/>
    <col min="5" max="5" width="12.85546875" style="5" customWidth="1"/>
    <col min="6" max="6" width="13.7109375" style="5" customWidth="1"/>
    <col min="7" max="7" width="14.28515625" style="5" customWidth="1"/>
    <col min="8" max="8" width="13" style="5" customWidth="1"/>
    <col min="9" max="9" width="9.7109375" style="5" customWidth="1"/>
    <col min="10" max="11" width="8.85546875" style="5"/>
    <col min="12" max="12" width="14.28515625" style="5" customWidth="1"/>
    <col min="13" max="13" width="13.85546875" style="5" customWidth="1"/>
    <col min="14" max="14" width="18.28515625" style="5" customWidth="1"/>
    <col min="15" max="15" width="13" style="5" customWidth="1"/>
    <col min="16" max="16384" width="8.85546875" style="5"/>
  </cols>
  <sheetData>
    <row r="1" spans="1:15" ht="21.75" customHeight="1">
      <c r="A1" s="166" t="s">
        <v>59</v>
      </c>
      <c r="B1" s="166"/>
      <c r="C1" s="166"/>
      <c r="D1" s="166"/>
      <c r="E1" s="166"/>
      <c r="F1" s="166"/>
      <c r="G1" s="166"/>
      <c r="H1" s="166"/>
      <c r="I1" s="166"/>
    </row>
    <row r="2" spans="1:15" ht="67.5" customHeight="1">
      <c r="A2" s="167" t="s">
        <v>105</v>
      </c>
      <c r="B2" s="167"/>
      <c r="C2" s="167"/>
      <c r="D2" s="167"/>
      <c r="E2" s="167"/>
      <c r="F2" s="167"/>
      <c r="G2" s="167"/>
      <c r="H2" s="167"/>
      <c r="I2" s="167"/>
    </row>
    <row r="3" spans="1:15" ht="15.75" customHeight="1">
      <c r="A3" s="168" t="s">
        <v>46</v>
      </c>
      <c r="B3" s="168"/>
      <c r="C3" s="168"/>
      <c r="D3" s="168"/>
      <c r="E3" s="168"/>
      <c r="F3" s="168"/>
      <c r="G3" s="168"/>
      <c r="H3" s="168"/>
      <c r="I3" s="168"/>
    </row>
    <row r="4" spans="1:15" ht="25.5" customHeight="1">
      <c r="A4" s="169" t="s">
        <v>129</v>
      </c>
      <c r="B4" s="169"/>
      <c r="C4" s="169"/>
      <c r="D4" s="169"/>
      <c r="E4" s="169"/>
      <c r="F4" s="169"/>
      <c r="G4" s="169"/>
      <c r="H4" s="169"/>
      <c r="I4" s="169"/>
      <c r="J4" s="6"/>
    </row>
    <row r="5" spans="1:15" ht="17.25" customHeight="1">
      <c r="H5" s="170" t="s">
        <v>6</v>
      </c>
      <c r="I5" s="170"/>
    </row>
    <row r="6" spans="1:15" ht="21.75" customHeight="1">
      <c r="A6" s="164" t="s">
        <v>0</v>
      </c>
      <c r="B6" s="164" t="s">
        <v>11</v>
      </c>
      <c r="C6" s="164" t="s">
        <v>12</v>
      </c>
      <c r="D6" s="164"/>
      <c r="E6" s="164" t="s">
        <v>61</v>
      </c>
      <c r="F6" s="164"/>
      <c r="G6" s="164"/>
      <c r="H6" s="164"/>
      <c r="I6" s="164" t="s">
        <v>1</v>
      </c>
    </row>
    <row r="7" spans="1:15" s="1" customFormat="1" ht="20.25" customHeight="1">
      <c r="A7" s="164"/>
      <c r="B7" s="164"/>
      <c r="C7" s="164"/>
      <c r="D7" s="164"/>
      <c r="E7" s="164"/>
      <c r="F7" s="164"/>
      <c r="G7" s="164"/>
      <c r="H7" s="164"/>
      <c r="I7" s="164"/>
      <c r="J7" s="7"/>
      <c r="K7" s="7"/>
    </row>
    <row r="8" spans="1:15" s="1" customFormat="1" ht="22.5" customHeight="1">
      <c r="A8" s="164"/>
      <c r="B8" s="164"/>
      <c r="C8" s="164"/>
      <c r="D8" s="164"/>
      <c r="E8" s="164"/>
      <c r="F8" s="164"/>
      <c r="G8" s="164"/>
      <c r="H8" s="164"/>
      <c r="I8" s="164"/>
    </row>
    <row r="9" spans="1:15" s="1" customFormat="1" ht="23.25" customHeight="1">
      <c r="A9" s="164"/>
      <c r="B9" s="164"/>
      <c r="C9" s="163" t="s">
        <v>2</v>
      </c>
      <c r="D9" s="163" t="s">
        <v>3</v>
      </c>
      <c r="E9" s="164" t="s">
        <v>53</v>
      </c>
      <c r="F9" s="165" t="s">
        <v>7</v>
      </c>
      <c r="G9" s="165"/>
      <c r="H9" s="165"/>
      <c r="I9" s="164"/>
    </row>
    <row r="10" spans="1:15" s="2" customFormat="1" ht="39" customHeight="1">
      <c r="A10" s="164"/>
      <c r="B10" s="164"/>
      <c r="C10" s="163"/>
      <c r="D10" s="163"/>
      <c r="E10" s="164"/>
      <c r="F10" s="13" t="s">
        <v>2</v>
      </c>
      <c r="G10" s="13" t="s">
        <v>3</v>
      </c>
      <c r="H10" s="13" t="s">
        <v>18</v>
      </c>
      <c r="I10" s="164"/>
      <c r="L10" s="8"/>
      <c r="N10" s="9"/>
      <c r="O10" s="9"/>
    </row>
    <row r="11" spans="1:15" s="3" customFormat="1" ht="30.75" customHeight="1">
      <c r="A11" s="14"/>
      <c r="B11" s="14" t="s">
        <v>58</v>
      </c>
      <c r="C11" s="15"/>
      <c r="D11" s="15"/>
      <c r="E11" s="16">
        <f>SUM(E12:E18)</f>
        <v>1626</v>
      </c>
      <c r="F11" s="16">
        <f>SUM(F12:F18)</f>
        <v>1195</v>
      </c>
      <c r="G11" s="16">
        <f>SUM(G12:G18)</f>
        <v>283</v>
      </c>
      <c r="H11" s="16">
        <f>SUM(H12:H18)</f>
        <v>148</v>
      </c>
      <c r="I11" s="18"/>
      <c r="J11" s="183">
        <f>E11+'PLTH 1 (ĐT 2026) '!E11</f>
        <v>7353.3691930000005</v>
      </c>
      <c r="K11" s="184"/>
      <c r="L11" s="10">
        <f>F11+'PLTH 1 (ĐT 2026) '!F11</f>
        <v>5836.6141930000003</v>
      </c>
      <c r="M11" s="12"/>
      <c r="N11" s="10"/>
    </row>
    <row r="12" spans="1:15" s="3" customFormat="1" ht="33.75" customHeight="1">
      <c r="A12" s="17">
        <v>1</v>
      </c>
      <c r="B12" s="20" t="s">
        <v>101</v>
      </c>
      <c r="C12" s="16"/>
      <c r="D12" s="16"/>
      <c r="E12" s="83">
        <f>F12+G12+H12</f>
        <v>566</v>
      </c>
      <c r="F12" s="84">
        <f>'PL2.1 (TX 2026)'!E12+'PL2.1 (TX 2026)'!E14+'PL2.1 (TX 2026)'!E17+'PL2.1 (TX 2026)'!E21+'PL2.1 (TX 2026)'!E23+'PL2.1 (TX 2026)'!E25+'PL2.1 (TX 2026)'!E35+'PL2.1 (TX 2026)'!E37+'PL2.1 (TX 2026)'!E54+'PL2.1 (TX 2026)'!E56+'PL2.1 (TX 2026)'!E58+'PL2.1 (TX 2026)'!E60</f>
        <v>340</v>
      </c>
      <c r="G12" s="84">
        <f>'PL2.1 (TX 2026)'!F24+'PL2.1 (TX 2026)'!F59+'PL2.1 (TX 2026)'!F61</f>
        <v>78</v>
      </c>
      <c r="H12" s="84">
        <f>'PL2.1 (TX 2026)'!G12+'PL2.1 (TX 2026)'!G14</f>
        <v>148</v>
      </c>
      <c r="I12" s="19"/>
      <c r="K12" s="10"/>
      <c r="L12" s="10">
        <f>G11+'PLTH 1 (ĐT 2026) '!G11</f>
        <v>922.755</v>
      </c>
      <c r="M12" s="12"/>
      <c r="N12" s="10"/>
    </row>
    <row r="13" spans="1:15" s="3" customFormat="1" ht="30.75" customHeight="1">
      <c r="A13" s="17">
        <v>2</v>
      </c>
      <c r="B13" s="20" t="s">
        <v>102</v>
      </c>
      <c r="C13" s="15"/>
      <c r="D13" s="15"/>
      <c r="E13" s="83">
        <f t="shared" ref="E13:E18" si="0">F13+G13+H13</f>
        <v>100</v>
      </c>
      <c r="F13" s="83">
        <f>'PL2.1 (TX 2026)'!E30</f>
        <v>100</v>
      </c>
      <c r="G13" s="83"/>
      <c r="H13" s="83"/>
      <c r="I13" s="18"/>
      <c r="K13" s="10"/>
      <c r="L13" s="10">
        <f>H11+'PLTH 1 (ĐT 2026) '!H11</f>
        <v>594</v>
      </c>
      <c r="M13" s="12"/>
      <c r="N13" s="10"/>
    </row>
    <row r="14" spans="1:15" s="3" customFormat="1" ht="30.75" customHeight="1">
      <c r="A14" s="17">
        <v>3</v>
      </c>
      <c r="B14" s="20" t="s">
        <v>104</v>
      </c>
      <c r="C14" s="15"/>
      <c r="D14" s="15"/>
      <c r="E14" s="83">
        <f t="shared" si="0"/>
        <v>710</v>
      </c>
      <c r="F14" s="83">
        <f>'PL2.1 (TX 2026)'!E32+'PL2.1 (TX 2026)'!E64+'PL2.1 (TX 2026)'!E67+'PL2.1 (TX 2026)'!E70</f>
        <v>565</v>
      </c>
      <c r="G14" s="83">
        <f>'PL2.1 (TX 2026)'!F65</f>
        <v>145</v>
      </c>
      <c r="H14" s="83"/>
      <c r="I14" s="18"/>
      <c r="K14" s="10"/>
      <c r="L14" s="10"/>
      <c r="M14" s="12"/>
      <c r="N14" s="10"/>
    </row>
    <row r="15" spans="1:15" s="3" customFormat="1" ht="30.75" customHeight="1">
      <c r="A15" s="17">
        <v>4</v>
      </c>
      <c r="B15" s="20" t="s">
        <v>146</v>
      </c>
      <c r="C15" s="15"/>
      <c r="D15" s="15"/>
      <c r="E15" s="83">
        <f t="shared" si="0"/>
        <v>40</v>
      </c>
      <c r="F15" s="83">
        <f>'PL2.1 (TX 2026)'!E19</f>
        <v>40</v>
      </c>
      <c r="G15" s="83"/>
      <c r="H15" s="83"/>
      <c r="I15" s="18"/>
      <c r="K15" s="10"/>
      <c r="L15" s="10"/>
      <c r="M15" s="12"/>
      <c r="N15" s="10"/>
    </row>
    <row r="16" spans="1:15" s="3" customFormat="1" ht="30.75" customHeight="1">
      <c r="A16" s="17">
        <v>5</v>
      </c>
      <c r="B16" s="20" t="s">
        <v>144</v>
      </c>
      <c r="C16" s="15"/>
      <c r="D16" s="15"/>
      <c r="E16" s="83">
        <f t="shared" si="0"/>
        <v>50</v>
      </c>
      <c r="F16" s="83">
        <f>'PL2.1 (TX 2026)'!E28</f>
        <v>50</v>
      </c>
      <c r="G16" s="83"/>
      <c r="H16" s="83"/>
      <c r="I16" s="18"/>
      <c r="K16" s="10"/>
      <c r="L16" s="10"/>
      <c r="M16" s="12"/>
      <c r="N16" s="10"/>
    </row>
    <row r="17" spans="1:15" s="3" customFormat="1" ht="33.75" customHeight="1">
      <c r="A17" s="17">
        <v>6</v>
      </c>
      <c r="B17" s="20" t="s">
        <v>62</v>
      </c>
      <c r="C17" s="16"/>
      <c r="D17" s="16"/>
      <c r="E17" s="83">
        <f t="shared" si="0"/>
        <v>100</v>
      </c>
      <c r="F17" s="84">
        <f>'PL2.1 (TX 2026)'!E40+'PL2.1 (TX 2026)'!E42+'PL2.1 (TX 2026)'!E44+'PL2.1 (TX 2026)'!E46+'PL2.1 (TX 2026)'!E48</f>
        <v>100</v>
      </c>
      <c r="G17" s="83">
        <f>'PL2.1 (TX 2026)'!F33+'PL2.1 (TX 2026)'!F41+'PL2.1 (TX 2026)'!F43+'PL2.1 (TX 2026)'!F45+'PL2.1 (TX 2026)'!F47+'PL2.1 (TX 2026)'!F49</f>
        <v>0</v>
      </c>
      <c r="H17" s="83"/>
      <c r="I17" s="19"/>
      <c r="K17" s="10"/>
      <c r="L17" s="11"/>
      <c r="M17" s="12"/>
      <c r="N17" s="10"/>
    </row>
    <row r="18" spans="1:15" s="3" customFormat="1" ht="33.75" customHeight="1">
      <c r="A18" s="17">
        <v>7</v>
      </c>
      <c r="B18" s="20" t="s">
        <v>103</v>
      </c>
      <c r="C18" s="16"/>
      <c r="D18" s="16"/>
      <c r="E18" s="83">
        <f t="shared" si="0"/>
        <v>60</v>
      </c>
      <c r="F18" s="84">
        <f>'PL2.1 (TX 2026)'!E52</f>
        <v>0</v>
      </c>
      <c r="G18" s="84">
        <f>'PL2.1 (TX 2026)'!F52</f>
        <v>60</v>
      </c>
      <c r="H18" s="84">
        <f>'PL2.1 (TX 2026)'!G52</f>
        <v>0</v>
      </c>
      <c r="I18" s="19"/>
      <c r="K18" s="10"/>
      <c r="L18" s="11"/>
      <c r="M18" s="12"/>
      <c r="N18" s="10"/>
    </row>
    <row r="19" spans="1:15" s="1" customFormat="1" ht="36.6" customHeight="1">
      <c r="A19" s="182" t="s">
        <v>119</v>
      </c>
      <c r="B19" s="182"/>
      <c r="C19" s="182"/>
      <c r="D19" s="182"/>
      <c r="E19" s="182"/>
      <c r="F19" s="182"/>
      <c r="G19" s="182"/>
      <c r="H19" s="182"/>
      <c r="I19" s="182"/>
      <c r="O19" s="7"/>
    </row>
  </sheetData>
  <mergeCells count="16">
    <mergeCell ref="J11:K11"/>
    <mergeCell ref="A1:I1"/>
    <mergeCell ref="A2:I2"/>
    <mergeCell ref="A3:I3"/>
    <mergeCell ref="A4:I4"/>
    <mergeCell ref="H5:I5"/>
    <mergeCell ref="A19:I19"/>
    <mergeCell ref="A6:A10"/>
    <mergeCell ref="B6:B10"/>
    <mergeCell ref="C6:D8"/>
    <mergeCell ref="E6:H8"/>
    <mergeCell ref="I6:I10"/>
    <mergeCell ref="C9:C10"/>
    <mergeCell ref="D9:D10"/>
    <mergeCell ref="E9:E10"/>
    <mergeCell ref="F9:H9"/>
  </mergeCells>
  <pageMargins left="0.43307086614173201" right="0.118110236220472" top="0.55118110236220497" bottom="0.196850393700787" header="0.31496062992126" footer="0.31496062992126"/>
  <pageSetup paperSize="9"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647"/>
  <sheetViews>
    <sheetView tabSelected="1" view="pageBreakPreview" topLeftCell="A17" zoomScaleNormal="100" zoomScaleSheetLayoutView="100" workbookViewId="0">
      <selection activeCell="A5" sqref="A5"/>
    </sheetView>
  </sheetViews>
  <sheetFormatPr defaultColWidth="8.85546875" defaultRowHeight="15.75"/>
  <cols>
    <col min="1" max="1" width="6.85546875" style="66" customWidth="1"/>
    <col min="2" max="2" width="94.140625" style="67" customWidth="1"/>
    <col min="3" max="3" width="14" style="67" customWidth="1"/>
    <col min="4" max="5" width="9.5703125" style="72" customWidth="1"/>
    <col min="6" max="6" width="9.5703125" style="73" customWidth="1"/>
    <col min="7" max="7" width="9.5703125" style="74" customWidth="1"/>
    <col min="8" max="8" width="6.85546875" style="63" customWidth="1"/>
    <col min="9" max="9" width="1.140625" style="63" customWidth="1"/>
    <col min="10" max="10" width="11.85546875" style="63" hidden="1" customWidth="1"/>
    <col min="11" max="11" width="0" style="63" hidden="1" customWidth="1"/>
    <col min="12" max="12" width="9.7109375" style="63" hidden="1" customWidth="1"/>
    <col min="13" max="13" width="13.7109375" style="63" hidden="1" customWidth="1"/>
    <col min="14" max="16384" width="8.85546875" style="63"/>
  </cols>
  <sheetData>
    <row r="1" spans="1:13" ht="20.25" customHeight="1">
      <c r="A1" s="192" t="s">
        <v>60</v>
      </c>
      <c r="B1" s="192"/>
      <c r="C1" s="192"/>
      <c r="D1" s="192"/>
      <c r="E1" s="192"/>
      <c r="F1" s="192"/>
      <c r="G1" s="192"/>
      <c r="H1" s="192"/>
    </row>
    <row r="2" spans="1:13" ht="57.75" customHeight="1">
      <c r="A2" s="193" t="s">
        <v>32</v>
      </c>
      <c r="B2" s="193"/>
      <c r="C2" s="193"/>
      <c r="D2" s="193"/>
      <c r="E2" s="193"/>
      <c r="F2" s="193"/>
      <c r="G2" s="193"/>
      <c r="H2" s="193"/>
    </row>
    <row r="3" spans="1:13" ht="18" customHeight="1">
      <c r="A3" s="194" t="s">
        <v>46</v>
      </c>
      <c r="B3" s="194"/>
      <c r="C3" s="194"/>
      <c r="D3" s="194"/>
      <c r="E3" s="194"/>
      <c r="F3" s="194"/>
      <c r="G3" s="194"/>
      <c r="H3" s="194"/>
    </row>
    <row r="4" spans="1:13" ht="20.25" customHeight="1">
      <c r="A4" s="195" t="s">
        <v>149</v>
      </c>
      <c r="B4" s="195"/>
      <c r="C4" s="195"/>
      <c r="D4" s="195"/>
      <c r="E4" s="195"/>
      <c r="F4" s="195"/>
      <c r="G4" s="195"/>
      <c r="H4" s="195"/>
    </row>
    <row r="5" spans="1:13" ht="18" customHeight="1">
      <c r="A5" s="64"/>
      <c r="B5" s="65"/>
      <c r="C5" s="65"/>
      <c r="D5" s="75"/>
      <c r="E5" s="195" t="s">
        <v>33</v>
      </c>
      <c r="F5" s="195"/>
      <c r="G5" s="195"/>
      <c r="H5" s="195"/>
    </row>
    <row r="6" spans="1:13" ht="6.75" customHeight="1">
      <c r="E6" s="196"/>
      <c r="F6" s="196"/>
      <c r="G6" s="196"/>
      <c r="H6" s="196"/>
    </row>
    <row r="7" spans="1:13" ht="39.75" customHeight="1">
      <c r="A7" s="197" t="s">
        <v>34</v>
      </c>
      <c r="B7" s="188" t="s">
        <v>35</v>
      </c>
      <c r="C7" s="198" t="s">
        <v>122</v>
      </c>
      <c r="D7" s="189" t="s">
        <v>36</v>
      </c>
      <c r="E7" s="190"/>
      <c r="F7" s="190"/>
      <c r="G7" s="191"/>
      <c r="H7" s="188" t="s">
        <v>1</v>
      </c>
    </row>
    <row r="8" spans="1:13" ht="67.900000000000006" customHeight="1">
      <c r="A8" s="197"/>
      <c r="B8" s="188"/>
      <c r="C8" s="199"/>
      <c r="D8" s="136" t="s">
        <v>53</v>
      </c>
      <c r="E8" s="136" t="s">
        <v>2</v>
      </c>
      <c r="F8" s="136" t="s">
        <v>3</v>
      </c>
      <c r="G8" s="135" t="s">
        <v>48</v>
      </c>
      <c r="H8" s="188"/>
      <c r="J8" s="63">
        <f>J10+K10+L10</f>
        <v>1626</v>
      </c>
    </row>
    <row r="9" spans="1:13" s="106" customFormat="1" ht="27" customHeight="1">
      <c r="A9" s="97"/>
      <c r="B9" s="98" t="s">
        <v>37</v>
      </c>
      <c r="C9" s="98"/>
      <c r="D9" s="99">
        <f>D10+D62</f>
        <v>1626</v>
      </c>
      <c r="E9" s="99">
        <f>E10+E62</f>
        <v>1195</v>
      </c>
      <c r="F9" s="99">
        <f>F10+F62</f>
        <v>283</v>
      </c>
      <c r="G9" s="99">
        <f>G10+G62</f>
        <v>148</v>
      </c>
      <c r="H9" s="98"/>
      <c r="J9" s="106" t="s">
        <v>55</v>
      </c>
      <c r="K9" s="106" t="s">
        <v>56</v>
      </c>
      <c r="L9" s="106" t="s">
        <v>57</v>
      </c>
    </row>
    <row r="10" spans="1:13" s="107" customFormat="1" ht="19.149999999999999" customHeight="1">
      <c r="A10" s="100" t="s">
        <v>38</v>
      </c>
      <c r="B10" s="101" t="s">
        <v>39</v>
      </c>
      <c r="C10" s="101"/>
      <c r="D10" s="102">
        <f>D11+D16+D27+D34+D39+D50+D53</f>
        <v>966</v>
      </c>
      <c r="E10" s="102">
        <f>E11+E16+E27+E34+E39+E50+E53</f>
        <v>680</v>
      </c>
      <c r="F10" s="102">
        <f t="shared" ref="F10:G10" si="0">F11+F16+F27+F34+F39+F50+F53</f>
        <v>138</v>
      </c>
      <c r="G10" s="102">
        <f t="shared" si="0"/>
        <v>148</v>
      </c>
      <c r="H10" s="95"/>
      <c r="J10" s="90">
        <v>1195</v>
      </c>
      <c r="K10" s="90">
        <v>283</v>
      </c>
      <c r="L10" s="90">
        <v>148</v>
      </c>
      <c r="M10" s="107">
        <f>L10+K10+J10</f>
        <v>1626</v>
      </c>
    </row>
    <row r="11" spans="1:13" s="107" customFormat="1" ht="30.6" customHeight="1">
      <c r="A11" s="103" t="s">
        <v>16</v>
      </c>
      <c r="B11" s="101" t="s">
        <v>40</v>
      </c>
      <c r="C11" s="101"/>
      <c r="D11" s="102">
        <f>D12+D14</f>
        <v>208</v>
      </c>
      <c r="E11" s="102">
        <f t="shared" ref="E11:G11" si="1">E12+E14</f>
        <v>60</v>
      </c>
      <c r="F11" s="102">
        <f t="shared" si="1"/>
        <v>0</v>
      </c>
      <c r="G11" s="102">
        <f t="shared" si="1"/>
        <v>148</v>
      </c>
      <c r="H11" s="95"/>
      <c r="J11" s="126">
        <f>E9-J10</f>
        <v>0</v>
      </c>
      <c r="K11" s="126">
        <f>F9-K10</f>
        <v>0</v>
      </c>
      <c r="L11" s="126">
        <f>G9-L10</f>
        <v>0</v>
      </c>
    </row>
    <row r="12" spans="1:13" s="108" customFormat="1" ht="83.45" customHeight="1">
      <c r="A12" s="78" t="s">
        <v>21</v>
      </c>
      <c r="B12" s="79" t="s">
        <v>47</v>
      </c>
      <c r="C12" s="129" t="s">
        <v>123</v>
      </c>
      <c r="D12" s="76">
        <f>E12+F12+G12</f>
        <v>73</v>
      </c>
      <c r="E12" s="76">
        <f>E13</f>
        <v>0</v>
      </c>
      <c r="F12" s="76">
        <f t="shared" ref="F12:G12" si="2">F13</f>
        <v>0</v>
      </c>
      <c r="G12" s="76">
        <f t="shared" si="2"/>
        <v>73</v>
      </c>
      <c r="H12" s="93"/>
      <c r="J12" s="108">
        <f>J10-E11-E27-E39-E53</f>
        <v>715</v>
      </c>
      <c r="L12" s="108">
        <f>J10/D9*100</f>
        <v>73.493234932349324</v>
      </c>
    </row>
    <row r="13" spans="1:13" s="107" customFormat="1" ht="21" hidden="1" customHeight="1">
      <c r="A13" s="100"/>
      <c r="B13" s="96" t="s">
        <v>70</v>
      </c>
      <c r="C13" s="96"/>
      <c r="D13" s="92">
        <f>D12</f>
        <v>73</v>
      </c>
      <c r="E13" s="92"/>
      <c r="F13" s="92"/>
      <c r="G13" s="92">
        <v>73</v>
      </c>
      <c r="H13" s="95"/>
      <c r="J13" s="107">
        <f>SUM(E9:G9)</f>
        <v>1626</v>
      </c>
    </row>
    <row r="14" spans="1:13" s="108" customFormat="1" ht="43.5" customHeight="1">
      <c r="A14" s="81" t="s">
        <v>21</v>
      </c>
      <c r="B14" s="80" t="s">
        <v>71</v>
      </c>
      <c r="C14" s="130" t="s">
        <v>123</v>
      </c>
      <c r="D14" s="82">
        <f>E14+F14+G14</f>
        <v>135</v>
      </c>
      <c r="E14" s="90">
        <f>E15</f>
        <v>60</v>
      </c>
      <c r="F14" s="90">
        <f t="shared" ref="F14:H14" si="3">F15</f>
        <v>0</v>
      </c>
      <c r="G14" s="90">
        <f>G15</f>
        <v>75</v>
      </c>
      <c r="H14" s="90">
        <f t="shared" si="3"/>
        <v>0</v>
      </c>
      <c r="L14" s="108">
        <f>G14-L11</f>
        <v>75</v>
      </c>
    </row>
    <row r="15" spans="1:13" s="109" customFormat="1" ht="19.149999999999999" hidden="1" customHeight="1">
      <c r="A15" s="125"/>
      <c r="B15" s="96" t="s">
        <v>70</v>
      </c>
      <c r="C15" s="96"/>
      <c r="D15" s="89">
        <f>SUM(E15:G15)</f>
        <v>135</v>
      </c>
      <c r="E15" s="89">
        <v>60</v>
      </c>
      <c r="F15" s="89"/>
      <c r="G15" s="89">
        <v>75</v>
      </c>
      <c r="H15" s="105"/>
    </row>
    <row r="16" spans="1:13" s="109" customFormat="1" ht="33" customHeight="1">
      <c r="A16" s="104" t="s">
        <v>16</v>
      </c>
      <c r="B16" s="91" t="s">
        <v>41</v>
      </c>
      <c r="C16" s="91"/>
      <c r="D16" s="99">
        <f>D17+D19+D21+D23+D25</f>
        <v>173</v>
      </c>
      <c r="E16" s="99">
        <f t="shared" ref="E16:G16" si="4">E17+E19+E21+E23+E25</f>
        <v>150</v>
      </c>
      <c r="F16" s="99">
        <f t="shared" si="4"/>
        <v>23</v>
      </c>
      <c r="G16" s="99">
        <f t="shared" si="4"/>
        <v>0</v>
      </c>
      <c r="H16" s="105"/>
      <c r="K16" s="109">
        <f>G11+'[1]PL2.1 (TX 2026)'!$G$9</f>
        <v>227</v>
      </c>
    </row>
    <row r="17" spans="1:10" s="109" customFormat="1" ht="74.45" customHeight="1">
      <c r="A17" s="115" t="s">
        <v>21</v>
      </c>
      <c r="B17" s="80" t="s">
        <v>72</v>
      </c>
      <c r="C17" s="130" t="s">
        <v>123</v>
      </c>
      <c r="D17" s="82">
        <f>E17+F17+G17</f>
        <v>40</v>
      </c>
      <c r="E17" s="89">
        <f>E18</f>
        <v>40</v>
      </c>
      <c r="F17" s="89">
        <f t="shared" ref="F17:G17" si="5">F18</f>
        <v>0</v>
      </c>
      <c r="G17" s="89">
        <f t="shared" si="5"/>
        <v>0</v>
      </c>
      <c r="H17" s="105"/>
    </row>
    <row r="18" spans="1:10" s="109" customFormat="1" ht="21.6" hidden="1" customHeight="1">
      <c r="A18" s="104"/>
      <c r="B18" s="96" t="s">
        <v>70</v>
      </c>
      <c r="C18" s="96"/>
      <c r="D18" s="89">
        <f>D17</f>
        <v>40</v>
      </c>
      <c r="E18" s="89">
        <v>40</v>
      </c>
      <c r="F18" s="89"/>
      <c r="G18" s="89"/>
      <c r="H18" s="105"/>
      <c r="J18" s="109" t="s">
        <v>106</v>
      </c>
    </row>
    <row r="19" spans="1:10" s="109" customFormat="1" ht="70.150000000000006" customHeight="1">
      <c r="A19" s="104"/>
      <c r="B19" s="96" t="s">
        <v>73</v>
      </c>
      <c r="C19" s="131" t="s">
        <v>140</v>
      </c>
      <c r="D19" s="89">
        <f t="shared" ref="D19:D26" si="6">SUM(E19:G19)</f>
        <v>40</v>
      </c>
      <c r="E19" s="89">
        <f>E20</f>
        <v>40</v>
      </c>
      <c r="F19" s="89">
        <f t="shared" ref="F19:G19" si="7">F20</f>
        <v>0</v>
      </c>
      <c r="G19" s="89">
        <f t="shared" si="7"/>
        <v>0</v>
      </c>
      <c r="H19" s="105"/>
    </row>
    <row r="20" spans="1:10" s="109" customFormat="1" ht="18.600000000000001" hidden="1" customHeight="1">
      <c r="A20" s="104"/>
      <c r="B20" s="96" t="s">
        <v>142</v>
      </c>
      <c r="C20" s="96"/>
      <c r="D20" s="89">
        <f t="shared" si="6"/>
        <v>40</v>
      </c>
      <c r="E20" s="89">
        <v>40</v>
      </c>
      <c r="F20" s="89"/>
      <c r="G20" s="89"/>
      <c r="H20" s="105"/>
      <c r="J20" s="109" t="s">
        <v>107</v>
      </c>
    </row>
    <row r="21" spans="1:10" s="109" customFormat="1" ht="116.25" customHeight="1">
      <c r="A21" s="104"/>
      <c r="B21" s="96" t="s">
        <v>54</v>
      </c>
      <c r="C21" s="131" t="s">
        <v>123</v>
      </c>
      <c r="D21" s="89">
        <f t="shared" si="6"/>
        <v>55</v>
      </c>
      <c r="E21" s="89">
        <f>E22</f>
        <v>55</v>
      </c>
      <c r="F21" s="89">
        <f t="shared" ref="F21:G21" si="8">F22</f>
        <v>0</v>
      </c>
      <c r="G21" s="89">
        <f t="shared" si="8"/>
        <v>0</v>
      </c>
      <c r="H21" s="105"/>
    </row>
    <row r="22" spans="1:10" s="109" customFormat="1" ht="20.45" hidden="1" customHeight="1">
      <c r="A22" s="104"/>
      <c r="B22" s="96" t="s">
        <v>70</v>
      </c>
      <c r="C22" s="96"/>
      <c r="D22" s="89">
        <f t="shared" si="6"/>
        <v>55</v>
      </c>
      <c r="E22" s="89">
        <v>55</v>
      </c>
      <c r="F22" s="89"/>
      <c r="G22" s="89"/>
      <c r="H22" s="105"/>
      <c r="J22" s="109" t="s">
        <v>108</v>
      </c>
    </row>
    <row r="23" spans="1:10" s="109" customFormat="1" ht="51" customHeight="1">
      <c r="A23" s="104"/>
      <c r="B23" s="96" t="s">
        <v>74</v>
      </c>
      <c r="C23" s="131" t="s">
        <v>123</v>
      </c>
      <c r="D23" s="89">
        <f t="shared" si="6"/>
        <v>23</v>
      </c>
      <c r="E23" s="89">
        <f>E24</f>
        <v>0</v>
      </c>
      <c r="F23" s="89">
        <f t="shared" ref="F23:G23" si="9">F24</f>
        <v>23</v>
      </c>
      <c r="G23" s="89">
        <f t="shared" si="9"/>
        <v>0</v>
      </c>
      <c r="H23" s="105"/>
    </row>
    <row r="24" spans="1:10" s="109" customFormat="1" ht="21.6" hidden="1" customHeight="1">
      <c r="A24" s="104"/>
      <c r="B24" s="96" t="s">
        <v>70</v>
      </c>
      <c r="C24" s="96"/>
      <c r="D24" s="89">
        <f t="shared" si="6"/>
        <v>23</v>
      </c>
      <c r="E24" s="89"/>
      <c r="F24" s="89">
        <v>23</v>
      </c>
      <c r="G24" s="89"/>
      <c r="H24" s="105"/>
      <c r="J24" s="109" t="s">
        <v>109</v>
      </c>
    </row>
    <row r="25" spans="1:10" s="109" customFormat="1" ht="43.9" customHeight="1">
      <c r="A25" s="104"/>
      <c r="B25" s="96" t="s">
        <v>75</v>
      </c>
      <c r="C25" s="131" t="s">
        <v>123</v>
      </c>
      <c r="D25" s="89">
        <f t="shared" si="6"/>
        <v>15</v>
      </c>
      <c r="E25" s="89">
        <f>E26</f>
        <v>15</v>
      </c>
      <c r="F25" s="89"/>
      <c r="G25" s="89"/>
      <c r="H25" s="105"/>
    </row>
    <row r="26" spans="1:10" s="109" customFormat="1" ht="20.45" hidden="1" customHeight="1">
      <c r="A26" s="104"/>
      <c r="B26" s="96" t="s">
        <v>70</v>
      </c>
      <c r="C26" s="96"/>
      <c r="D26" s="89">
        <f t="shared" si="6"/>
        <v>15</v>
      </c>
      <c r="E26" s="89">
        <v>15</v>
      </c>
      <c r="F26" s="89"/>
      <c r="G26" s="89"/>
      <c r="H26" s="105"/>
      <c r="J26" s="109" t="s">
        <v>110</v>
      </c>
    </row>
    <row r="27" spans="1:10" s="109" customFormat="1" ht="30.6" customHeight="1">
      <c r="A27" s="110" t="s">
        <v>16</v>
      </c>
      <c r="B27" s="111" t="s">
        <v>49</v>
      </c>
      <c r="C27" s="111"/>
      <c r="D27" s="99">
        <f>D28+D30+D32</f>
        <v>200</v>
      </c>
      <c r="E27" s="99">
        <f t="shared" ref="E27:G27" si="10">E28+E30+E32</f>
        <v>200</v>
      </c>
      <c r="F27" s="99">
        <f t="shared" si="10"/>
        <v>0</v>
      </c>
      <c r="G27" s="99">
        <f t="shared" si="10"/>
        <v>0</v>
      </c>
      <c r="H27" s="105"/>
    </row>
    <row r="28" spans="1:10" s="107" customFormat="1" ht="30" customHeight="1">
      <c r="A28" s="112" t="s">
        <v>21</v>
      </c>
      <c r="B28" s="79" t="s">
        <v>97</v>
      </c>
      <c r="C28" s="131" t="s">
        <v>145</v>
      </c>
      <c r="D28" s="92">
        <f>D29</f>
        <v>50</v>
      </c>
      <c r="E28" s="92">
        <f>E29</f>
        <v>50</v>
      </c>
      <c r="F28" s="92"/>
      <c r="G28" s="94"/>
      <c r="H28" s="95"/>
    </row>
    <row r="29" spans="1:10" s="107" customFormat="1" ht="30" hidden="1" customHeight="1">
      <c r="A29" s="146"/>
      <c r="B29" s="147" t="s">
        <v>143</v>
      </c>
      <c r="C29" s="147"/>
      <c r="D29" s="148">
        <f>SUM(E29:G29)</f>
        <v>50</v>
      </c>
      <c r="E29" s="148">
        <v>50</v>
      </c>
      <c r="F29" s="148"/>
      <c r="G29" s="149"/>
      <c r="H29" s="150"/>
    </row>
    <row r="30" spans="1:10" s="107" customFormat="1" ht="130.9" customHeight="1">
      <c r="A30" s="112"/>
      <c r="B30" s="79" t="s">
        <v>95</v>
      </c>
      <c r="C30" s="129" t="s">
        <v>102</v>
      </c>
      <c r="D30" s="92">
        <f>SUM(E30:G30)</f>
        <v>100</v>
      </c>
      <c r="E30" s="92">
        <v>100</v>
      </c>
      <c r="F30" s="92">
        <f t="shared" ref="F30:G30" si="11">F31</f>
        <v>0</v>
      </c>
      <c r="G30" s="92">
        <f t="shared" si="11"/>
        <v>0</v>
      </c>
      <c r="H30" s="95"/>
    </row>
    <row r="31" spans="1:10" s="109" customFormat="1" ht="26.25" hidden="1" customHeight="1">
      <c r="A31" s="105"/>
      <c r="B31" s="113" t="s">
        <v>96</v>
      </c>
      <c r="C31" s="113"/>
      <c r="D31" s="114">
        <f>SUM(E31:G31)</f>
        <v>64</v>
      </c>
      <c r="E31" s="114">
        <v>64</v>
      </c>
      <c r="F31" s="114"/>
      <c r="G31" s="114"/>
      <c r="H31" s="105"/>
      <c r="J31" s="109" t="s">
        <v>111</v>
      </c>
    </row>
    <row r="32" spans="1:10" s="109" customFormat="1" ht="85.9" customHeight="1">
      <c r="A32" s="115" t="s">
        <v>21</v>
      </c>
      <c r="B32" s="116" t="s">
        <v>89</v>
      </c>
      <c r="C32" s="132" t="s">
        <v>104</v>
      </c>
      <c r="D32" s="89">
        <f>SUM(E32:G32)</f>
        <v>50</v>
      </c>
      <c r="E32" s="89">
        <f>E33</f>
        <v>50</v>
      </c>
      <c r="F32" s="89">
        <f t="shared" ref="F32:G32" si="12">F33</f>
        <v>0</v>
      </c>
      <c r="G32" s="89">
        <f t="shared" si="12"/>
        <v>0</v>
      </c>
      <c r="H32" s="105"/>
    </row>
    <row r="33" spans="1:10" s="109" customFormat="1" ht="26.25" hidden="1" customHeight="1">
      <c r="A33" s="104"/>
      <c r="B33" s="116" t="s">
        <v>141</v>
      </c>
      <c r="C33" s="116"/>
      <c r="D33" s="89">
        <f>SUM(E33:G33)</f>
        <v>50</v>
      </c>
      <c r="E33" s="89">
        <v>50</v>
      </c>
      <c r="F33" s="89"/>
      <c r="G33" s="117"/>
      <c r="H33" s="105"/>
    </row>
    <row r="34" spans="1:10" s="109" customFormat="1" ht="47.45" customHeight="1">
      <c r="A34" s="110" t="s">
        <v>16</v>
      </c>
      <c r="B34" s="118" t="s">
        <v>76</v>
      </c>
      <c r="C34" s="118"/>
      <c r="D34" s="99">
        <f>D35+D37</f>
        <v>50</v>
      </c>
      <c r="E34" s="99">
        <f t="shared" ref="E34:G34" si="13">E35+E37</f>
        <v>50</v>
      </c>
      <c r="F34" s="99">
        <f t="shared" si="13"/>
        <v>0</v>
      </c>
      <c r="G34" s="99">
        <f t="shared" si="13"/>
        <v>0</v>
      </c>
      <c r="H34" s="105"/>
    </row>
    <row r="35" spans="1:10" s="109" customFormat="1" ht="60.6" customHeight="1">
      <c r="A35" s="104"/>
      <c r="B35" s="116" t="s">
        <v>77</v>
      </c>
      <c r="C35" s="132" t="s">
        <v>123</v>
      </c>
      <c r="D35" s="89">
        <f>SUM(E35:G35)</f>
        <v>0</v>
      </c>
      <c r="E35" s="89">
        <f>E36</f>
        <v>0</v>
      </c>
      <c r="F35" s="89">
        <f t="shared" ref="F35:G35" si="14">F36</f>
        <v>0</v>
      </c>
      <c r="G35" s="89">
        <f t="shared" si="14"/>
        <v>0</v>
      </c>
      <c r="H35" s="105"/>
    </row>
    <row r="36" spans="1:10" s="109" customFormat="1" ht="18.600000000000001" hidden="1" customHeight="1">
      <c r="A36" s="104"/>
      <c r="B36" s="116" t="s">
        <v>70</v>
      </c>
      <c r="C36" s="116"/>
      <c r="D36" s="89">
        <f>SUM(E36:G36)</f>
        <v>0</v>
      </c>
      <c r="E36" s="89"/>
      <c r="F36" s="89">
        <f>F28</f>
        <v>0</v>
      </c>
      <c r="G36" s="117"/>
      <c r="H36" s="105"/>
    </row>
    <row r="37" spans="1:10" s="109" customFormat="1" ht="73.150000000000006" customHeight="1">
      <c r="A37" s="104"/>
      <c r="B37" s="116" t="s">
        <v>78</v>
      </c>
      <c r="C37" s="132" t="s">
        <v>123</v>
      </c>
      <c r="D37" s="89">
        <f>SUM(E37:G37)</f>
        <v>50</v>
      </c>
      <c r="E37" s="89">
        <f>E38</f>
        <v>50</v>
      </c>
      <c r="F37" s="89">
        <f t="shared" ref="F37:G37" si="15">F38</f>
        <v>0</v>
      </c>
      <c r="G37" s="89">
        <f t="shared" si="15"/>
        <v>0</v>
      </c>
      <c r="H37" s="105"/>
    </row>
    <row r="38" spans="1:10" s="109" customFormat="1" ht="19.149999999999999" hidden="1" customHeight="1">
      <c r="A38" s="104"/>
      <c r="B38" s="116" t="s">
        <v>70</v>
      </c>
      <c r="C38" s="116"/>
      <c r="D38" s="89">
        <f>SUM(E38:G38)</f>
        <v>50</v>
      </c>
      <c r="E38" s="89">
        <v>50</v>
      </c>
      <c r="F38" s="89"/>
      <c r="G38" s="117"/>
      <c r="H38" s="105"/>
      <c r="J38" s="109" t="s">
        <v>112</v>
      </c>
    </row>
    <row r="39" spans="1:10" s="107" customFormat="1" ht="45.6" customHeight="1">
      <c r="A39" s="103" t="s">
        <v>16</v>
      </c>
      <c r="B39" s="121" t="s">
        <v>50</v>
      </c>
      <c r="C39" s="121"/>
      <c r="D39" s="102">
        <f>D40+D42+D44+D46+D48</f>
        <v>100</v>
      </c>
      <c r="E39" s="102">
        <f t="shared" ref="E39:G39" si="16">E40+E42+E44+E46+E48</f>
        <v>100</v>
      </c>
      <c r="F39" s="102">
        <f t="shared" si="16"/>
        <v>0</v>
      </c>
      <c r="G39" s="102">
        <f t="shared" si="16"/>
        <v>0</v>
      </c>
      <c r="H39" s="95"/>
    </row>
    <row r="40" spans="1:10" s="107" customFormat="1" ht="100.15" customHeight="1">
      <c r="A40" s="119" t="s">
        <v>21</v>
      </c>
      <c r="B40" s="80" t="s">
        <v>90</v>
      </c>
      <c r="C40" s="130" t="s">
        <v>124</v>
      </c>
      <c r="D40" s="92">
        <f t="shared" ref="D40:D49" si="17">SUM(E40:G40)</f>
        <v>30</v>
      </c>
      <c r="E40" s="92">
        <f>E41</f>
        <v>30</v>
      </c>
      <c r="F40" s="92">
        <f t="shared" ref="F40:G40" si="18">F41</f>
        <v>0</v>
      </c>
      <c r="G40" s="92">
        <f t="shared" si="18"/>
        <v>0</v>
      </c>
      <c r="H40" s="95"/>
    </row>
    <row r="41" spans="1:10" s="107" customFormat="1" ht="19.899999999999999" hidden="1" customHeight="1">
      <c r="A41" s="103"/>
      <c r="B41" s="151" t="s">
        <v>91</v>
      </c>
      <c r="C41" s="151"/>
      <c r="D41" s="92">
        <f t="shared" si="17"/>
        <v>30</v>
      </c>
      <c r="E41" s="92">
        <v>30</v>
      </c>
      <c r="F41" s="92"/>
      <c r="G41" s="94"/>
      <c r="H41" s="95"/>
    </row>
    <row r="42" spans="1:10" s="107" customFormat="1" ht="72" customHeight="1">
      <c r="A42" s="119" t="s">
        <v>21</v>
      </c>
      <c r="B42" s="80" t="s">
        <v>42</v>
      </c>
      <c r="C42" s="130" t="s">
        <v>124</v>
      </c>
      <c r="D42" s="77">
        <f t="shared" si="17"/>
        <v>20</v>
      </c>
      <c r="E42" s="77">
        <f>E43</f>
        <v>20</v>
      </c>
      <c r="F42" s="77">
        <f t="shared" ref="F42:G42" si="19">F43</f>
        <v>0</v>
      </c>
      <c r="G42" s="77">
        <f t="shared" si="19"/>
        <v>0</v>
      </c>
      <c r="H42" s="95"/>
    </row>
    <row r="43" spans="1:10" s="107" customFormat="1" ht="21" hidden="1" customHeight="1">
      <c r="A43" s="120"/>
      <c r="B43" s="80" t="s">
        <v>91</v>
      </c>
      <c r="C43" s="130"/>
      <c r="D43" s="92">
        <f t="shared" si="17"/>
        <v>20</v>
      </c>
      <c r="E43" s="92">
        <v>20</v>
      </c>
      <c r="F43" s="92"/>
      <c r="G43" s="92"/>
      <c r="H43" s="93"/>
    </row>
    <row r="44" spans="1:10" s="107" customFormat="1" ht="41.45" customHeight="1">
      <c r="A44" s="120"/>
      <c r="B44" s="80" t="s">
        <v>92</v>
      </c>
      <c r="C44" s="130" t="s">
        <v>124</v>
      </c>
      <c r="D44" s="92">
        <f t="shared" si="17"/>
        <v>20</v>
      </c>
      <c r="E44" s="92">
        <f>E45</f>
        <v>20</v>
      </c>
      <c r="F44" s="92">
        <f t="shared" ref="F44:G44" si="20">F45</f>
        <v>0</v>
      </c>
      <c r="G44" s="92">
        <f t="shared" si="20"/>
        <v>0</v>
      </c>
      <c r="H44" s="93"/>
    </row>
    <row r="45" spans="1:10" s="107" customFormat="1" ht="21" hidden="1" customHeight="1">
      <c r="A45" s="120"/>
      <c r="B45" s="80" t="s">
        <v>91</v>
      </c>
      <c r="C45" s="130"/>
      <c r="D45" s="92">
        <f t="shared" si="17"/>
        <v>20</v>
      </c>
      <c r="E45" s="92">
        <v>20</v>
      </c>
      <c r="F45" s="92"/>
      <c r="G45" s="92"/>
      <c r="H45" s="93"/>
    </row>
    <row r="46" spans="1:10" s="107" customFormat="1" ht="34.9" customHeight="1">
      <c r="A46" s="120"/>
      <c r="B46" s="80" t="s">
        <v>93</v>
      </c>
      <c r="C46" s="130" t="s">
        <v>124</v>
      </c>
      <c r="D46" s="92">
        <f t="shared" si="17"/>
        <v>20</v>
      </c>
      <c r="E46" s="92">
        <f>E47</f>
        <v>20</v>
      </c>
      <c r="F46" s="92">
        <f t="shared" ref="F46:G46" si="21">F47</f>
        <v>0</v>
      </c>
      <c r="G46" s="92">
        <f t="shared" si="21"/>
        <v>0</v>
      </c>
      <c r="H46" s="95"/>
    </row>
    <row r="47" spans="1:10" s="107" customFormat="1" ht="21" hidden="1" customHeight="1">
      <c r="A47" s="120"/>
      <c r="B47" s="151" t="s">
        <v>91</v>
      </c>
      <c r="C47" s="81"/>
      <c r="D47" s="92">
        <f t="shared" si="17"/>
        <v>20</v>
      </c>
      <c r="E47" s="92">
        <v>20</v>
      </c>
      <c r="F47" s="92"/>
      <c r="G47" s="92"/>
      <c r="H47" s="95"/>
    </row>
    <row r="48" spans="1:10" s="107" customFormat="1" ht="55.9" customHeight="1">
      <c r="A48" s="120"/>
      <c r="B48" s="80" t="s">
        <v>94</v>
      </c>
      <c r="C48" s="130" t="s">
        <v>124</v>
      </c>
      <c r="D48" s="92">
        <f t="shared" si="17"/>
        <v>10</v>
      </c>
      <c r="E48" s="92">
        <f>E49</f>
        <v>10</v>
      </c>
      <c r="F48" s="92">
        <f t="shared" ref="F48:G48" si="22">F49</f>
        <v>0</v>
      </c>
      <c r="G48" s="92">
        <f t="shared" si="22"/>
        <v>0</v>
      </c>
      <c r="H48" s="95"/>
    </row>
    <row r="49" spans="1:10" s="107" customFormat="1" ht="21" hidden="1" customHeight="1">
      <c r="A49" s="120"/>
      <c r="B49" s="151" t="s">
        <v>91</v>
      </c>
      <c r="C49" s="151"/>
      <c r="D49" s="92">
        <f t="shared" si="17"/>
        <v>10</v>
      </c>
      <c r="E49" s="92">
        <v>10</v>
      </c>
      <c r="F49" s="92"/>
      <c r="G49" s="92"/>
      <c r="H49" s="95"/>
    </row>
    <row r="50" spans="1:10" s="107" customFormat="1" ht="21" customHeight="1">
      <c r="A50" s="103" t="s">
        <v>16</v>
      </c>
      <c r="B50" s="152" t="s">
        <v>100</v>
      </c>
      <c r="C50" s="152"/>
      <c r="D50" s="102">
        <f>D51</f>
        <v>60</v>
      </c>
      <c r="E50" s="102">
        <f t="shared" ref="E50:G50" si="23">E51</f>
        <v>0</v>
      </c>
      <c r="F50" s="102">
        <f t="shared" si="23"/>
        <v>60</v>
      </c>
      <c r="G50" s="102">
        <f t="shared" si="23"/>
        <v>0</v>
      </c>
      <c r="H50" s="95"/>
    </row>
    <row r="51" spans="1:10" s="107" customFormat="1" ht="115.9" customHeight="1">
      <c r="A51" s="120"/>
      <c r="B51" s="151" t="s">
        <v>98</v>
      </c>
      <c r="C51" s="81" t="s">
        <v>103</v>
      </c>
      <c r="D51" s="92">
        <f>SUM(E51:G51)</f>
        <v>60</v>
      </c>
      <c r="E51" s="92">
        <f>E52</f>
        <v>0</v>
      </c>
      <c r="F51" s="92">
        <f t="shared" ref="F51:G51" si="24">F52</f>
        <v>60</v>
      </c>
      <c r="G51" s="92">
        <f t="shared" si="24"/>
        <v>0</v>
      </c>
      <c r="H51" s="95"/>
    </row>
    <row r="52" spans="1:10" s="107" customFormat="1" ht="21" hidden="1" customHeight="1">
      <c r="A52" s="120"/>
      <c r="B52" s="152" t="s">
        <v>99</v>
      </c>
      <c r="C52" s="152"/>
      <c r="D52" s="92">
        <f>SUM(E52:G52)</f>
        <v>60</v>
      </c>
      <c r="E52" s="92"/>
      <c r="F52" s="92">
        <v>60</v>
      </c>
      <c r="G52" s="92"/>
      <c r="H52" s="95"/>
    </row>
    <row r="53" spans="1:10" s="107" customFormat="1" ht="43.9" customHeight="1">
      <c r="A53" s="103" t="s">
        <v>16</v>
      </c>
      <c r="B53" s="121" t="s">
        <v>51</v>
      </c>
      <c r="C53" s="121"/>
      <c r="D53" s="102">
        <f>D54+D56+D58+D60</f>
        <v>175</v>
      </c>
      <c r="E53" s="102">
        <f t="shared" ref="E53:G53" si="25">E54+E56+E58+E60</f>
        <v>120</v>
      </c>
      <c r="F53" s="102">
        <f t="shared" si="25"/>
        <v>55</v>
      </c>
      <c r="G53" s="102">
        <f t="shared" si="25"/>
        <v>0</v>
      </c>
      <c r="H53" s="95"/>
    </row>
    <row r="54" spans="1:10" s="107" customFormat="1" ht="42" customHeight="1">
      <c r="A54" s="119" t="s">
        <v>21</v>
      </c>
      <c r="B54" s="80" t="s">
        <v>43</v>
      </c>
      <c r="C54" s="130" t="s">
        <v>123</v>
      </c>
      <c r="D54" s="77">
        <f t="shared" ref="D54:D61" si="26">SUM(E54:G54)</f>
        <v>70</v>
      </c>
      <c r="E54" s="77">
        <f>E55</f>
        <v>70</v>
      </c>
      <c r="F54" s="77"/>
      <c r="G54" s="77"/>
      <c r="H54" s="95"/>
    </row>
    <row r="55" spans="1:10" s="107" customFormat="1" ht="21.6" hidden="1" customHeight="1">
      <c r="A55" s="119"/>
      <c r="B55" s="151" t="s">
        <v>70</v>
      </c>
      <c r="C55" s="81"/>
      <c r="D55" s="77">
        <f t="shared" si="26"/>
        <v>70</v>
      </c>
      <c r="E55" s="77">
        <v>70</v>
      </c>
      <c r="F55" s="77"/>
      <c r="G55" s="77"/>
      <c r="H55" s="95"/>
    </row>
    <row r="56" spans="1:10" s="107" customFormat="1" ht="72" customHeight="1">
      <c r="A56" s="119" t="s">
        <v>21</v>
      </c>
      <c r="B56" s="80" t="s">
        <v>52</v>
      </c>
      <c r="C56" s="130" t="s">
        <v>125</v>
      </c>
      <c r="D56" s="77">
        <f t="shared" si="26"/>
        <v>50</v>
      </c>
      <c r="E56" s="77">
        <f>E57</f>
        <v>50</v>
      </c>
      <c r="F56" s="77"/>
      <c r="G56" s="77"/>
      <c r="H56" s="95"/>
    </row>
    <row r="57" spans="1:10" s="107" customFormat="1" ht="21" hidden="1" customHeight="1">
      <c r="A57" s="100"/>
      <c r="B57" s="96" t="s">
        <v>79</v>
      </c>
      <c r="C57" s="131"/>
      <c r="D57" s="92">
        <f t="shared" si="26"/>
        <v>50</v>
      </c>
      <c r="E57" s="92">
        <v>50</v>
      </c>
      <c r="F57" s="92">
        <f t="shared" ref="F57:G57" si="27">F54+F56</f>
        <v>0</v>
      </c>
      <c r="G57" s="92">
        <f t="shared" si="27"/>
        <v>0</v>
      </c>
      <c r="H57" s="95"/>
      <c r="J57" s="109" t="s">
        <v>113</v>
      </c>
    </row>
    <row r="58" spans="1:10" s="107" customFormat="1" ht="38.450000000000003" customHeight="1">
      <c r="A58" s="122" t="s">
        <v>21</v>
      </c>
      <c r="B58" s="96" t="s">
        <v>80</v>
      </c>
      <c r="C58" s="131" t="s">
        <v>125</v>
      </c>
      <c r="D58" s="92">
        <f t="shared" si="26"/>
        <v>40</v>
      </c>
      <c r="E58" s="92">
        <f>E59</f>
        <v>0</v>
      </c>
      <c r="F58" s="92">
        <f t="shared" ref="F58:G58" si="28">F59</f>
        <v>40</v>
      </c>
      <c r="G58" s="92">
        <f t="shared" si="28"/>
        <v>0</v>
      </c>
      <c r="H58" s="95"/>
    </row>
    <row r="59" spans="1:10" s="107" customFormat="1" ht="21.6" hidden="1" customHeight="1">
      <c r="A59" s="100"/>
      <c r="B59" s="96" t="s">
        <v>79</v>
      </c>
      <c r="C59" s="131"/>
      <c r="D59" s="92">
        <f t="shared" si="26"/>
        <v>40</v>
      </c>
      <c r="E59" s="92"/>
      <c r="F59" s="92">
        <v>40</v>
      </c>
      <c r="G59" s="92"/>
      <c r="H59" s="95"/>
      <c r="J59" s="107" t="s">
        <v>114</v>
      </c>
    </row>
    <row r="60" spans="1:10" s="107" customFormat="1" ht="36" customHeight="1">
      <c r="A60" s="122" t="s">
        <v>21</v>
      </c>
      <c r="B60" s="96" t="s">
        <v>81</v>
      </c>
      <c r="C60" s="131" t="s">
        <v>123</v>
      </c>
      <c r="D60" s="92">
        <f t="shared" si="26"/>
        <v>15</v>
      </c>
      <c r="E60" s="92">
        <f>E61</f>
        <v>0</v>
      </c>
      <c r="F60" s="92">
        <f t="shared" ref="F60:G60" si="29">F61</f>
        <v>15</v>
      </c>
      <c r="G60" s="92">
        <f t="shared" si="29"/>
        <v>0</v>
      </c>
      <c r="H60" s="95"/>
    </row>
    <row r="61" spans="1:10" s="107" customFormat="1" ht="19.899999999999999" hidden="1" customHeight="1">
      <c r="A61" s="100"/>
      <c r="B61" s="96" t="s">
        <v>79</v>
      </c>
      <c r="C61" s="96"/>
      <c r="D61" s="92">
        <f t="shared" si="26"/>
        <v>15</v>
      </c>
      <c r="E61" s="92"/>
      <c r="F61" s="92">
        <v>15</v>
      </c>
      <c r="G61" s="92"/>
      <c r="H61" s="95"/>
    </row>
    <row r="62" spans="1:10" s="107" customFormat="1" ht="33.6" customHeight="1">
      <c r="A62" s="100" t="s">
        <v>44</v>
      </c>
      <c r="B62" s="101" t="s">
        <v>45</v>
      </c>
      <c r="C62" s="101"/>
      <c r="D62" s="102">
        <f>D63+D66+D69</f>
        <v>660</v>
      </c>
      <c r="E62" s="102">
        <f t="shared" ref="E62:G62" si="30">E63+E66+E69</f>
        <v>515</v>
      </c>
      <c r="F62" s="102">
        <f t="shared" si="30"/>
        <v>145</v>
      </c>
      <c r="G62" s="102">
        <f t="shared" si="30"/>
        <v>0</v>
      </c>
      <c r="H62" s="102"/>
    </row>
    <row r="63" spans="1:10" s="107" customFormat="1" ht="31.15" customHeight="1">
      <c r="A63" s="123" t="s">
        <v>16</v>
      </c>
      <c r="B63" s="101" t="s">
        <v>82</v>
      </c>
      <c r="C63" s="101"/>
      <c r="D63" s="102">
        <f>D64</f>
        <v>145</v>
      </c>
      <c r="E63" s="102">
        <f t="shared" ref="E63:G63" si="31">E64</f>
        <v>0</v>
      </c>
      <c r="F63" s="102">
        <f t="shared" si="31"/>
        <v>145</v>
      </c>
      <c r="G63" s="102">
        <f t="shared" si="31"/>
        <v>0</v>
      </c>
      <c r="H63" s="92"/>
    </row>
    <row r="64" spans="1:10" s="107" customFormat="1" ht="31.9" customHeight="1">
      <c r="A64" s="123"/>
      <c r="B64" s="124" t="s">
        <v>83</v>
      </c>
      <c r="C64" s="133" t="s">
        <v>104</v>
      </c>
      <c r="D64" s="92">
        <f>SUM(E64:G64)</f>
        <v>145</v>
      </c>
      <c r="E64" s="92">
        <f>E65</f>
        <v>0</v>
      </c>
      <c r="F64" s="92">
        <f t="shared" ref="F64:G64" si="32">F65</f>
        <v>145</v>
      </c>
      <c r="G64" s="92">
        <f t="shared" si="32"/>
        <v>0</v>
      </c>
      <c r="H64" s="92"/>
    </row>
    <row r="65" spans="1:10" s="107" customFormat="1" ht="20.45" hidden="1" customHeight="1">
      <c r="A65" s="123"/>
      <c r="B65" s="96" t="s">
        <v>84</v>
      </c>
      <c r="C65" s="131"/>
      <c r="D65" s="92">
        <f>SUM(E65:G65)</f>
        <v>145</v>
      </c>
      <c r="E65" s="92"/>
      <c r="F65" s="92">
        <v>145</v>
      </c>
      <c r="G65" s="92"/>
      <c r="H65" s="92"/>
    </row>
    <row r="66" spans="1:10" s="107" customFormat="1" ht="31.15" customHeight="1">
      <c r="A66" s="123" t="s">
        <v>16</v>
      </c>
      <c r="B66" s="101" t="s">
        <v>85</v>
      </c>
      <c r="C66" s="134"/>
      <c r="D66" s="102">
        <f>D67</f>
        <v>55</v>
      </c>
      <c r="E66" s="102">
        <f t="shared" ref="E66:G66" si="33">E67</f>
        <v>55</v>
      </c>
      <c r="F66" s="102">
        <f t="shared" si="33"/>
        <v>0</v>
      </c>
      <c r="G66" s="102">
        <f t="shared" si="33"/>
        <v>0</v>
      </c>
      <c r="H66" s="92"/>
    </row>
    <row r="67" spans="1:10" s="107" customFormat="1" ht="30" customHeight="1">
      <c r="A67" s="123"/>
      <c r="B67" s="124" t="s">
        <v>86</v>
      </c>
      <c r="C67" s="133" t="s">
        <v>104</v>
      </c>
      <c r="D67" s="92">
        <f>SUM(E67:G67)</f>
        <v>55</v>
      </c>
      <c r="E67" s="92">
        <f>E68</f>
        <v>55</v>
      </c>
      <c r="F67" s="92">
        <f t="shared" ref="F67:G67" si="34">F68</f>
        <v>0</v>
      </c>
      <c r="G67" s="92">
        <f t="shared" si="34"/>
        <v>0</v>
      </c>
      <c r="H67" s="92"/>
    </row>
    <row r="68" spans="1:10" s="107" customFormat="1" ht="20.45" hidden="1" customHeight="1">
      <c r="A68" s="123"/>
      <c r="B68" s="96" t="s">
        <v>84</v>
      </c>
      <c r="C68" s="131"/>
      <c r="D68" s="92">
        <f>SUM(E68:G68)</f>
        <v>55</v>
      </c>
      <c r="E68" s="92">
        <v>55</v>
      </c>
      <c r="F68" s="92"/>
      <c r="G68" s="92"/>
      <c r="H68" s="92"/>
      <c r="J68" s="107" t="s">
        <v>115</v>
      </c>
    </row>
    <row r="69" spans="1:10" s="107" customFormat="1" ht="31.15" customHeight="1">
      <c r="A69" s="100" t="s">
        <v>16</v>
      </c>
      <c r="B69" s="101" t="s">
        <v>87</v>
      </c>
      <c r="C69" s="134"/>
      <c r="D69" s="102">
        <f>D70</f>
        <v>460</v>
      </c>
      <c r="E69" s="102">
        <f t="shared" ref="E69:G69" si="35">E70</f>
        <v>460</v>
      </c>
      <c r="F69" s="102">
        <f t="shared" si="35"/>
        <v>0</v>
      </c>
      <c r="G69" s="102">
        <f t="shared" si="35"/>
        <v>0</v>
      </c>
      <c r="H69" s="92"/>
    </row>
    <row r="70" spans="1:10" s="107" customFormat="1" ht="30" customHeight="1">
      <c r="A70" s="123"/>
      <c r="B70" s="124" t="s">
        <v>88</v>
      </c>
      <c r="C70" s="133" t="s">
        <v>104</v>
      </c>
      <c r="D70" s="92">
        <f>SUM(E70:G70)</f>
        <v>460</v>
      </c>
      <c r="E70" s="92">
        <f>E71</f>
        <v>460</v>
      </c>
      <c r="F70" s="92">
        <f t="shared" ref="F70:G70" si="36">F71</f>
        <v>0</v>
      </c>
      <c r="G70" s="92">
        <f t="shared" si="36"/>
        <v>0</v>
      </c>
      <c r="H70" s="92"/>
    </row>
    <row r="71" spans="1:10" s="107" customFormat="1" ht="22.15" hidden="1" customHeight="1">
      <c r="A71" s="123"/>
      <c r="B71" s="96" t="s">
        <v>84</v>
      </c>
      <c r="C71" s="96"/>
      <c r="D71" s="92">
        <f>SUM(E71:G71)</f>
        <v>460</v>
      </c>
      <c r="E71" s="92">
        <v>460</v>
      </c>
      <c r="F71" s="92"/>
      <c r="G71" s="92"/>
      <c r="H71" s="92"/>
      <c r="J71" s="107" t="s">
        <v>116</v>
      </c>
    </row>
    <row r="72" spans="1:10" s="69" customFormat="1" ht="26.25" customHeight="1">
      <c r="A72" s="185" t="s">
        <v>118</v>
      </c>
      <c r="B72" s="186"/>
      <c r="C72" s="186"/>
      <c r="D72" s="186"/>
      <c r="E72" s="186"/>
      <c r="F72" s="186"/>
      <c r="G72" s="187"/>
      <c r="H72" s="70"/>
    </row>
    <row r="73" spans="1:10" ht="38.450000000000003" customHeight="1">
      <c r="F73" s="72"/>
    </row>
    <row r="74" spans="1:10">
      <c r="F74" s="72"/>
    </row>
    <row r="75" spans="1:10">
      <c r="F75" s="72"/>
    </row>
    <row r="76" spans="1:10" s="68" customFormat="1">
      <c r="A76" s="66"/>
      <c r="B76" s="67"/>
      <c r="C76" s="67"/>
      <c r="D76" s="72"/>
      <c r="E76" s="72"/>
      <c r="F76" s="72"/>
      <c r="G76" s="74"/>
      <c r="H76" s="63"/>
      <c r="I76" s="63"/>
      <c r="J76" s="63"/>
    </row>
    <row r="77" spans="1:10" s="68" customFormat="1">
      <c r="A77" s="66"/>
      <c r="B77" s="67"/>
      <c r="C77" s="67"/>
      <c r="D77" s="72"/>
      <c r="E77" s="72"/>
      <c r="F77" s="72"/>
      <c r="G77" s="74"/>
      <c r="H77" s="63"/>
      <c r="I77" s="63"/>
      <c r="J77" s="63"/>
    </row>
    <row r="78" spans="1:10" s="68" customFormat="1">
      <c r="A78" s="66"/>
      <c r="B78" s="67"/>
      <c r="C78" s="67"/>
      <c r="D78" s="72"/>
      <c r="E78" s="72"/>
      <c r="F78" s="72"/>
      <c r="G78" s="74"/>
      <c r="H78" s="63"/>
      <c r="I78" s="63"/>
      <c r="J78" s="63"/>
    </row>
    <row r="79" spans="1:10" s="68" customFormat="1">
      <c r="A79" s="66"/>
      <c r="B79" s="67"/>
      <c r="C79" s="67"/>
      <c r="D79" s="72"/>
      <c r="E79" s="72"/>
      <c r="F79" s="72"/>
      <c r="G79" s="74"/>
      <c r="H79" s="63"/>
      <c r="I79" s="63"/>
      <c r="J79" s="63"/>
    </row>
    <row r="80" spans="1:10" s="68" customFormat="1">
      <c r="A80" s="66"/>
      <c r="B80" s="67"/>
      <c r="C80" s="67"/>
      <c r="D80" s="72"/>
      <c r="E80" s="72"/>
      <c r="F80" s="72"/>
      <c r="G80" s="74"/>
      <c r="H80" s="63"/>
      <c r="I80" s="63"/>
      <c r="J80" s="63"/>
    </row>
    <row r="81" spans="1:10" s="68" customFormat="1">
      <c r="A81" s="66"/>
      <c r="B81" s="67"/>
      <c r="C81" s="67"/>
      <c r="D81" s="72"/>
      <c r="E81" s="72"/>
      <c r="F81" s="72"/>
      <c r="G81" s="74"/>
      <c r="H81" s="63"/>
      <c r="I81" s="63"/>
      <c r="J81" s="63"/>
    </row>
    <row r="82" spans="1:10" s="68" customFormat="1">
      <c r="A82" s="66"/>
      <c r="B82" s="67"/>
      <c r="C82" s="67"/>
      <c r="D82" s="72"/>
      <c r="E82" s="72"/>
      <c r="F82" s="72"/>
      <c r="G82" s="74"/>
      <c r="H82" s="63"/>
      <c r="I82" s="63"/>
      <c r="J82" s="63"/>
    </row>
    <row r="83" spans="1:10" s="68" customFormat="1">
      <c r="A83" s="66"/>
      <c r="B83" s="67"/>
      <c r="C83" s="67"/>
      <c r="D83" s="72"/>
      <c r="E83" s="72"/>
      <c r="F83" s="72"/>
      <c r="G83" s="74"/>
      <c r="H83" s="63"/>
      <c r="I83" s="63"/>
      <c r="J83" s="63"/>
    </row>
    <row r="84" spans="1:10" s="68" customFormat="1">
      <c r="A84" s="66"/>
      <c r="B84" s="67"/>
      <c r="C84" s="67"/>
      <c r="D84" s="72"/>
      <c r="E84" s="72"/>
      <c r="F84" s="72"/>
      <c r="G84" s="74"/>
      <c r="H84" s="63"/>
      <c r="I84" s="63"/>
      <c r="J84" s="63"/>
    </row>
    <row r="85" spans="1:10" s="68" customFormat="1">
      <c r="A85" s="66"/>
      <c r="B85" s="67"/>
      <c r="C85" s="67"/>
      <c r="D85" s="72"/>
      <c r="E85" s="72"/>
      <c r="F85" s="72"/>
      <c r="G85" s="74"/>
      <c r="H85" s="63"/>
      <c r="I85" s="63"/>
      <c r="J85" s="63"/>
    </row>
    <row r="86" spans="1:10" s="68" customFormat="1">
      <c r="A86" s="66"/>
      <c r="B86" s="67"/>
      <c r="C86" s="67"/>
      <c r="D86" s="72"/>
      <c r="E86" s="72"/>
      <c r="F86" s="72"/>
      <c r="G86" s="74"/>
      <c r="H86" s="63"/>
      <c r="I86" s="63"/>
      <c r="J86" s="63"/>
    </row>
    <row r="87" spans="1:10" s="68" customFormat="1">
      <c r="A87" s="66"/>
      <c r="B87" s="67"/>
      <c r="C87" s="67"/>
      <c r="D87" s="72"/>
      <c r="E87" s="72"/>
      <c r="F87" s="72"/>
      <c r="G87" s="74"/>
      <c r="H87" s="63"/>
      <c r="I87" s="63"/>
      <c r="J87" s="63"/>
    </row>
    <row r="88" spans="1:10" s="68" customFormat="1">
      <c r="A88" s="66"/>
      <c r="B88" s="67"/>
      <c r="C88" s="67"/>
      <c r="D88" s="72"/>
      <c r="E88" s="72"/>
      <c r="F88" s="72"/>
      <c r="G88" s="74"/>
      <c r="H88" s="63"/>
      <c r="I88" s="63"/>
      <c r="J88" s="63"/>
    </row>
    <row r="89" spans="1:10" s="68" customFormat="1">
      <c r="A89" s="66"/>
      <c r="B89" s="67"/>
      <c r="C89" s="67"/>
      <c r="D89" s="72"/>
      <c r="E89" s="72"/>
      <c r="F89" s="72"/>
      <c r="G89" s="74"/>
      <c r="H89" s="63"/>
      <c r="I89" s="63"/>
      <c r="J89" s="63"/>
    </row>
    <row r="90" spans="1:10" s="68" customFormat="1">
      <c r="A90" s="66"/>
      <c r="B90" s="67"/>
      <c r="C90" s="67"/>
      <c r="D90" s="72"/>
      <c r="E90" s="72"/>
      <c r="F90" s="72"/>
      <c r="G90" s="74"/>
      <c r="H90" s="63"/>
      <c r="I90" s="63"/>
      <c r="J90" s="63"/>
    </row>
    <row r="91" spans="1:10" s="68" customFormat="1">
      <c r="A91" s="66"/>
      <c r="B91" s="67"/>
      <c r="C91" s="67"/>
      <c r="D91" s="72"/>
      <c r="E91" s="72"/>
      <c r="F91" s="72"/>
      <c r="G91" s="74"/>
      <c r="H91" s="63"/>
      <c r="I91" s="63"/>
      <c r="J91" s="63"/>
    </row>
    <row r="92" spans="1:10">
      <c r="F92" s="72"/>
    </row>
    <row r="93" spans="1:10">
      <c r="F93" s="72"/>
    </row>
    <row r="94" spans="1:10">
      <c r="F94" s="72"/>
    </row>
    <row r="95" spans="1:10">
      <c r="F95" s="72"/>
    </row>
    <row r="96" spans="1:10">
      <c r="F96" s="72"/>
    </row>
    <row r="97" spans="1:10">
      <c r="F97" s="72"/>
    </row>
    <row r="98" spans="1:10" s="71" customFormat="1">
      <c r="A98" s="66"/>
      <c r="B98" s="67"/>
      <c r="C98" s="67"/>
      <c r="D98" s="72"/>
      <c r="E98" s="72"/>
      <c r="F98" s="72"/>
      <c r="G98" s="74"/>
      <c r="H98" s="63"/>
      <c r="I98" s="63"/>
    </row>
    <row r="99" spans="1:10">
      <c r="F99" s="72"/>
    </row>
    <row r="100" spans="1:10">
      <c r="F100" s="72"/>
    </row>
    <row r="101" spans="1:10">
      <c r="F101" s="72"/>
    </row>
    <row r="102" spans="1:10">
      <c r="F102" s="72"/>
    </row>
    <row r="103" spans="1:10">
      <c r="F103" s="72"/>
    </row>
    <row r="104" spans="1:10">
      <c r="F104" s="72"/>
    </row>
    <row r="105" spans="1:10">
      <c r="F105" s="72"/>
    </row>
    <row r="106" spans="1:10">
      <c r="F106" s="72"/>
    </row>
    <row r="107" spans="1:10">
      <c r="F107" s="72"/>
    </row>
    <row r="108" spans="1:10" s="68" customFormat="1">
      <c r="A108" s="66"/>
      <c r="B108" s="67"/>
      <c r="C108" s="67"/>
      <c r="D108" s="72"/>
      <c r="E108" s="72"/>
      <c r="F108" s="72"/>
      <c r="G108" s="74"/>
      <c r="H108" s="63"/>
      <c r="I108" s="63"/>
      <c r="J108" s="63"/>
    </row>
    <row r="109" spans="1:10" s="68" customFormat="1">
      <c r="A109" s="66"/>
      <c r="B109" s="67"/>
      <c r="C109" s="67"/>
      <c r="D109" s="72"/>
      <c r="E109" s="72"/>
      <c r="F109" s="72"/>
      <c r="G109" s="74"/>
      <c r="H109" s="63"/>
      <c r="I109" s="63"/>
      <c r="J109" s="63"/>
    </row>
    <row r="110" spans="1:10" s="68" customFormat="1">
      <c r="A110" s="66"/>
      <c r="B110" s="67"/>
      <c r="C110" s="67"/>
      <c r="D110" s="72"/>
      <c r="E110" s="72"/>
      <c r="F110" s="72"/>
      <c r="G110" s="74"/>
      <c r="H110" s="63"/>
      <c r="I110" s="63"/>
      <c r="J110" s="63"/>
    </row>
    <row r="111" spans="1:10" s="68" customFormat="1">
      <c r="A111" s="66"/>
      <c r="B111" s="67"/>
      <c r="C111" s="67"/>
      <c r="D111" s="72"/>
      <c r="E111" s="72"/>
      <c r="F111" s="72"/>
      <c r="G111" s="74"/>
      <c r="H111" s="63"/>
      <c r="I111" s="63"/>
      <c r="J111" s="63"/>
    </row>
    <row r="112" spans="1:10" s="68" customFormat="1">
      <c r="A112" s="66"/>
      <c r="B112" s="67"/>
      <c r="C112" s="67"/>
      <c r="D112" s="72"/>
      <c r="E112" s="72"/>
      <c r="F112" s="72"/>
      <c r="G112" s="74"/>
      <c r="H112" s="63"/>
      <c r="I112" s="63"/>
      <c r="J112" s="63"/>
    </row>
    <row r="113" spans="1:10" s="68" customFormat="1">
      <c r="A113" s="66"/>
      <c r="B113" s="67"/>
      <c r="C113" s="67"/>
      <c r="D113" s="72"/>
      <c r="E113" s="72"/>
      <c r="F113" s="72"/>
      <c r="G113" s="74"/>
      <c r="H113" s="63"/>
      <c r="I113" s="63"/>
      <c r="J113" s="63"/>
    </row>
    <row r="114" spans="1:10" s="68" customFormat="1">
      <c r="A114" s="66"/>
      <c r="B114" s="67"/>
      <c r="C114" s="67"/>
      <c r="D114" s="72"/>
      <c r="E114" s="72"/>
      <c r="F114" s="72"/>
      <c r="G114" s="74"/>
      <c r="H114" s="63"/>
      <c r="I114" s="63"/>
      <c r="J114" s="63"/>
    </row>
    <row r="115" spans="1:10" s="68" customFormat="1">
      <c r="A115" s="66"/>
      <c r="B115" s="67"/>
      <c r="C115" s="67"/>
      <c r="D115" s="72"/>
      <c r="E115" s="72"/>
      <c r="F115" s="72"/>
      <c r="G115" s="74"/>
      <c r="H115" s="63"/>
      <c r="I115" s="63"/>
      <c r="J115" s="63"/>
    </row>
    <row r="116" spans="1:10" s="68" customFormat="1">
      <c r="A116" s="66"/>
      <c r="B116" s="67"/>
      <c r="C116" s="67"/>
      <c r="D116" s="72"/>
      <c r="E116" s="72"/>
      <c r="F116" s="72"/>
      <c r="G116" s="74"/>
      <c r="H116" s="63"/>
      <c r="I116" s="63"/>
      <c r="J116" s="63"/>
    </row>
    <row r="117" spans="1:10" s="68" customFormat="1">
      <c r="A117" s="66"/>
      <c r="B117" s="67"/>
      <c r="C117" s="67"/>
      <c r="D117" s="72"/>
      <c r="E117" s="72"/>
      <c r="F117" s="72"/>
      <c r="G117" s="74"/>
      <c r="H117" s="63"/>
      <c r="I117" s="63"/>
      <c r="J117" s="63"/>
    </row>
    <row r="118" spans="1:10" s="68" customFormat="1">
      <c r="A118" s="66"/>
      <c r="B118" s="67"/>
      <c r="C118" s="67"/>
      <c r="D118" s="72"/>
      <c r="E118" s="72"/>
      <c r="F118" s="72"/>
      <c r="G118" s="74"/>
      <c r="H118" s="63"/>
      <c r="I118" s="63"/>
      <c r="J118" s="63"/>
    </row>
    <row r="119" spans="1:10" s="68" customFormat="1">
      <c r="A119" s="66"/>
      <c r="B119" s="67"/>
      <c r="C119" s="67"/>
      <c r="D119" s="72"/>
      <c r="E119" s="72"/>
      <c r="F119" s="72"/>
      <c r="G119" s="74"/>
      <c r="H119" s="63"/>
      <c r="I119" s="63"/>
      <c r="J119" s="63"/>
    </row>
    <row r="120" spans="1:10" s="68" customFormat="1">
      <c r="A120" s="66"/>
      <c r="B120" s="67"/>
      <c r="C120" s="67"/>
      <c r="D120" s="72"/>
      <c r="E120" s="72"/>
      <c r="F120" s="72"/>
      <c r="G120" s="74"/>
      <c r="H120" s="63"/>
      <c r="I120" s="63"/>
      <c r="J120" s="63"/>
    </row>
    <row r="121" spans="1:10" s="68" customFormat="1">
      <c r="A121" s="66"/>
      <c r="B121" s="67"/>
      <c r="C121" s="67"/>
      <c r="D121" s="72"/>
      <c r="E121" s="72"/>
      <c r="F121" s="72"/>
      <c r="G121" s="74"/>
      <c r="H121" s="63"/>
      <c r="I121" s="63"/>
      <c r="J121" s="63"/>
    </row>
    <row r="122" spans="1:10" s="68" customFormat="1">
      <c r="A122" s="66"/>
      <c r="B122" s="67"/>
      <c r="C122" s="67"/>
      <c r="D122" s="72"/>
      <c r="E122" s="72"/>
      <c r="F122" s="72"/>
      <c r="G122" s="74"/>
      <c r="H122" s="63"/>
      <c r="I122" s="63"/>
      <c r="J122" s="63"/>
    </row>
    <row r="123" spans="1:10" s="68" customFormat="1">
      <c r="A123" s="66"/>
      <c r="B123" s="67"/>
      <c r="C123" s="67"/>
      <c r="D123" s="72"/>
      <c r="E123" s="72"/>
      <c r="F123" s="72"/>
      <c r="G123" s="74"/>
      <c r="H123" s="63"/>
      <c r="I123" s="63"/>
      <c r="J123" s="63"/>
    </row>
    <row r="124" spans="1:10" s="68" customFormat="1">
      <c r="A124" s="66"/>
      <c r="B124" s="67"/>
      <c r="C124" s="67"/>
      <c r="D124" s="72"/>
      <c r="E124" s="72"/>
      <c r="F124" s="72"/>
      <c r="G124" s="74"/>
      <c r="H124" s="63"/>
      <c r="I124" s="63"/>
      <c r="J124" s="63"/>
    </row>
    <row r="125" spans="1:10" s="68" customFormat="1">
      <c r="A125" s="66"/>
      <c r="B125" s="67"/>
      <c r="C125" s="67"/>
      <c r="D125" s="72"/>
      <c r="E125" s="72"/>
      <c r="F125" s="72"/>
      <c r="G125" s="74"/>
      <c r="H125" s="63"/>
      <c r="I125" s="63"/>
      <c r="J125" s="63"/>
    </row>
    <row r="126" spans="1:10" s="68" customFormat="1">
      <c r="A126" s="66"/>
      <c r="B126" s="67"/>
      <c r="C126" s="67"/>
      <c r="D126" s="72"/>
      <c r="E126" s="72"/>
      <c r="F126" s="72"/>
      <c r="G126" s="74"/>
      <c r="H126" s="63"/>
      <c r="I126" s="63"/>
      <c r="J126" s="63"/>
    </row>
    <row r="127" spans="1:10" s="68" customFormat="1">
      <c r="A127" s="66"/>
      <c r="B127" s="67"/>
      <c r="C127" s="67"/>
      <c r="D127" s="72"/>
      <c r="E127" s="72"/>
      <c r="F127" s="72"/>
      <c r="G127" s="74"/>
      <c r="H127" s="63"/>
      <c r="I127" s="63"/>
      <c r="J127" s="63"/>
    </row>
    <row r="128" spans="1:10" s="68" customFormat="1">
      <c r="A128" s="66"/>
      <c r="B128" s="67"/>
      <c r="C128" s="67"/>
      <c r="D128" s="72"/>
      <c r="E128" s="72"/>
      <c r="F128" s="72"/>
      <c r="G128" s="74"/>
      <c r="H128" s="63"/>
      <c r="I128" s="63"/>
      <c r="J128" s="63"/>
    </row>
    <row r="129" spans="1:10" s="68" customFormat="1">
      <c r="A129" s="66"/>
      <c r="B129" s="67"/>
      <c r="C129" s="67"/>
      <c r="D129" s="72"/>
      <c r="E129" s="72"/>
      <c r="F129" s="72"/>
      <c r="G129" s="74"/>
      <c r="H129" s="63"/>
      <c r="I129" s="63"/>
      <c r="J129" s="63"/>
    </row>
    <row r="130" spans="1:10" s="68" customFormat="1">
      <c r="A130" s="66"/>
      <c r="B130" s="67"/>
      <c r="C130" s="67"/>
      <c r="D130" s="72"/>
      <c r="E130" s="72"/>
      <c r="F130" s="72"/>
      <c r="G130" s="74"/>
      <c r="H130" s="63"/>
      <c r="I130" s="63"/>
      <c r="J130" s="63"/>
    </row>
    <row r="131" spans="1:10" s="68" customFormat="1">
      <c r="A131" s="66"/>
      <c r="B131" s="67"/>
      <c r="C131" s="67"/>
      <c r="D131" s="72"/>
      <c r="E131" s="72"/>
      <c r="F131" s="72"/>
      <c r="G131" s="74"/>
      <c r="H131" s="63"/>
      <c r="I131" s="63"/>
      <c r="J131" s="63"/>
    </row>
    <row r="132" spans="1:10" s="68" customFormat="1">
      <c r="A132" s="66"/>
      <c r="B132" s="67"/>
      <c r="C132" s="67"/>
      <c r="D132" s="72"/>
      <c r="E132" s="72"/>
      <c r="F132" s="72"/>
      <c r="G132" s="74"/>
      <c r="H132" s="63"/>
      <c r="I132" s="63"/>
      <c r="J132" s="63"/>
    </row>
    <row r="133" spans="1:10" s="68" customFormat="1">
      <c r="A133" s="66"/>
      <c r="B133" s="67"/>
      <c r="C133" s="67"/>
      <c r="D133" s="72"/>
      <c r="E133" s="72"/>
      <c r="F133" s="72"/>
      <c r="G133" s="74"/>
      <c r="H133" s="63"/>
      <c r="I133" s="63"/>
      <c r="J133" s="63"/>
    </row>
    <row r="134" spans="1:10" s="68" customFormat="1">
      <c r="A134" s="66"/>
      <c r="B134" s="67"/>
      <c r="C134" s="67"/>
      <c r="D134" s="72"/>
      <c r="E134" s="72"/>
      <c r="F134" s="72"/>
      <c r="G134" s="74"/>
      <c r="H134" s="63"/>
      <c r="I134" s="63"/>
      <c r="J134" s="63"/>
    </row>
    <row r="135" spans="1:10" s="68" customFormat="1">
      <c r="A135" s="66"/>
      <c r="B135" s="67"/>
      <c r="C135" s="67"/>
      <c r="D135" s="72"/>
      <c r="E135" s="72"/>
      <c r="F135" s="72"/>
      <c r="G135" s="74"/>
      <c r="H135" s="63"/>
      <c r="I135" s="63"/>
      <c r="J135" s="63"/>
    </row>
    <row r="136" spans="1:10" s="68" customFormat="1">
      <c r="A136" s="66"/>
      <c r="B136" s="67"/>
      <c r="C136" s="67"/>
      <c r="D136" s="72"/>
      <c r="E136" s="72"/>
      <c r="F136" s="72"/>
      <c r="G136" s="74"/>
      <c r="H136" s="63"/>
      <c r="I136" s="63"/>
      <c r="J136" s="63"/>
    </row>
    <row r="137" spans="1:10" s="68" customFormat="1">
      <c r="A137" s="66"/>
      <c r="B137" s="67"/>
      <c r="C137" s="67"/>
      <c r="D137" s="72"/>
      <c r="E137" s="72"/>
      <c r="F137" s="72"/>
      <c r="G137" s="74"/>
      <c r="H137" s="63"/>
      <c r="I137" s="63"/>
      <c r="J137" s="63"/>
    </row>
    <row r="138" spans="1:10" s="68" customFormat="1">
      <c r="A138" s="66"/>
      <c r="B138" s="67"/>
      <c r="C138" s="67"/>
      <c r="D138" s="72"/>
      <c r="E138" s="72"/>
      <c r="F138" s="72"/>
      <c r="G138" s="74"/>
      <c r="H138" s="63"/>
      <c r="I138" s="63"/>
      <c r="J138" s="63"/>
    </row>
    <row r="139" spans="1:10" s="68" customFormat="1">
      <c r="A139" s="66"/>
      <c r="B139" s="67"/>
      <c r="C139" s="67"/>
      <c r="D139" s="72"/>
      <c r="E139" s="72"/>
      <c r="F139" s="72"/>
      <c r="G139" s="74"/>
      <c r="H139" s="63"/>
      <c r="I139" s="63"/>
      <c r="J139" s="63"/>
    </row>
    <row r="140" spans="1:10" s="68" customFormat="1">
      <c r="A140" s="66"/>
      <c r="B140" s="67"/>
      <c r="C140" s="67"/>
      <c r="D140" s="72"/>
      <c r="E140" s="72"/>
      <c r="F140" s="72"/>
      <c r="G140" s="74"/>
      <c r="H140" s="63"/>
      <c r="I140" s="63"/>
      <c r="J140" s="63"/>
    </row>
    <row r="141" spans="1:10" s="68" customFormat="1">
      <c r="A141" s="66"/>
      <c r="B141" s="67"/>
      <c r="C141" s="67"/>
      <c r="D141" s="72"/>
      <c r="E141" s="72"/>
      <c r="F141" s="72"/>
      <c r="G141" s="74"/>
      <c r="H141" s="63"/>
      <c r="I141" s="63"/>
      <c r="J141" s="63"/>
    </row>
    <row r="142" spans="1:10" s="68" customFormat="1">
      <c r="A142" s="66"/>
      <c r="B142" s="67"/>
      <c r="C142" s="67"/>
      <c r="D142" s="72"/>
      <c r="E142" s="72"/>
      <c r="F142" s="72"/>
      <c r="G142" s="74"/>
      <c r="H142" s="63"/>
      <c r="I142" s="63"/>
      <c r="J142" s="63"/>
    </row>
    <row r="143" spans="1:10" s="68" customFormat="1">
      <c r="A143" s="66"/>
      <c r="B143" s="67"/>
      <c r="C143" s="67"/>
      <c r="D143" s="72"/>
      <c r="E143" s="72"/>
      <c r="F143" s="72"/>
      <c r="G143" s="74"/>
      <c r="H143" s="63"/>
      <c r="I143" s="63"/>
      <c r="J143" s="63"/>
    </row>
    <row r="144" spans="1:10" s="68" customFormat="1">
      <c r="A144" s="66"/>
      <c r="B144" s="67"/>
      <c r="C144" s="67"/>
      <c r="D144" s="72"/>
      <c r="E144" s="72"/>
      <c r="F144" s="72"/>
      <c r="G144" s="74"/>
      <c r="H144" s="63"/>
      <c r="I144" s="63"/>
      <c r="J144" s="63"/>
    </row>
    <row r="145" spans="1:10" s="68" customFormat="1">
      <c r="A145" s="66"/>
      <c r="B145" s="67"/>
      <c r="C145" s="67"/>
      <c r="D145" s="72"/>
      <c r="E145" s="72"/>
      <c r="F145" s="72"/>
      <c r="G145" s="74"/>
      <c r="H145" s="63"/>
      <c r="I145" s="63"/>
      <c r="J145" s="63"/>
    </row>
    <row r="146" spans="1:10" s="68" customFormat="1">
      <c r="A146" s="66"/>
      <c r="B146" s="67"/>
      <c r="C146" s="67"/>
      <c r="D146" s="72"/>
      <c r="E146" s="72"/>
      <c r="F146" s="72"/>
      <c r="G146" s="74"/>
      <c r="H146" s="63"/>
      <c r="I146" s="63"/>
      <c r="J146" s="63"/>
    </row>
    <row r="147" spans="1:10" s="68" customFormat="1">
      <c r="A147" s="66"/>
      <c r="B147" s="67"/>
      <c r="C147" s="67"/>
      <c r="D147" s="72"/>
      <c r="E147" s="72"/>
      <c r="F147" s="72"/>
      <c r="G147" s="74"/>
      <c r="H147" s="63"/>
      <c r="I147" s="63"/>
      <c r="J147" s="63"/>
    </row>
    <row r="148" spans="1:10" s="68" customFormat="1">
      <c r="A148" s="66"/>
      <c r="B148" s="67"/>
      <c r="C148" s="67"/>
      <c r="D148" s="72"/>
      <c r="E148" s="72"/>
      <c r="F148" s="72"/>
      <c r="G148" s="74"/>
      <c r="H148" s="63"/>
      <c r="I148" s="63"/>
      <c r="J148" s="63"/>
    </row>
    <row r="149" spans="1:10" s="68" customFormat="1">
      <c r="A149" s="66"/>
      <c r="B149" s="67"/>
      <c r="C149" s="67"/>
      <c r="D149" s="72"/>
      <c r="E149" s="72"/>
      <c r="F149" s="72"/>
      <c r="G149" s="74"/>
      <c r="H149" s="63"/>
      <c r="I149" s="63"/>
      <c r="J149" s="63"/>
    </row>
    <row r="150" spans="1:10" s="68" customFormat="1">
      <c r="A150" s="66"/>
      <c r="B150" s="67"/>
      <c r="C150" s="67"/>
      <c r="D150" s="72"/>
      <c r="E150" s="72"/>
      <c r="F150" s="72"/>
      <c r="G150" s="74"/>
      <c r="H150" s="63"/>
      <c r="I150" s="63"/>
      <c r="J150" s="63"/>
    </row>
    <row r="151" spans="1:10" s="68" customFormat="1">
      <c r="A151" s="66"/>
      <c r="B151" s="67"/>
      <c r="C151" s="67"/>
      <c r="D151" s="72"/>
      <c r="E151" s="72"/>
      <c r="F151" s="72"/>
      <c r="G151" s="74"/>
      <c r="H151" s="63"/>
      <c r="I151" s="63"/>
      <c r="J151" s="63"/>
    </row>
    <row r="152" spans="1:10" s="68" customFormat="1">
      <c r="A152" s="66"/>
      <c r="B152" s="67"/>
      <c r="C152" s="67"/>
      <c r="D152" s="72"/>
      <c r="E152" s="72"/>
      <c r="F152" s="72"/>
      <c r="G152" s="74"/>
      <c r="H152" s="63"/>
      <c r="I152" s="63"/>
      <c r="J152" s="63"/>
    </row>
    <row r="153" spans="1:10" s="68" customFormat="1">
      <c r="A153" s="66"/>
      <c r="B153" s="67"/>
      <c r="C153" s="67"/>
      <c r="D153" s="72"/>
      <c r="E153" s="72"/>
      <c r="F153" s="72"/>
      <c r="G153" s="74"/>
      <c r="H153" s="63"/>
      <c r="I153" s="63"/>
      <c r="J153" s="63"/>
    </row>
    <row r="154" spans="1:10" s="68" customFormat="1">
      <c r="A154" s="66"/>
      <c r="B154" s="67"/>
      <c r="C154" s="67"/>
      <c r="D154" s="72"/>
      <c r="E154" s="72"/>
      <c r="F154" s="72"/>
      <c r="G154" s="74"/>
      <c r="H154" s="63"/>
      <c r="I154" s="63"/>
      <c r="J154" s="63"/>
    </row>
    <row r="155" spans="1:10" s="68" customFormat="1">
      <c r="A155" s="66"/>
      <c r="B155" s="67"/>
      <c r="C155" s="67"/>
      <c r="D155" s="72"/>
      <c r="E155" s="72"/>
      <c r="F155" s="72"/>
      <c r="G155" s="74"/>
      <c r="H155" s="63"/>
      <c r="I155" s="63"/>
      <c r="J155" s="63"/>
    </row>
    <row r="156" spans="1:10" s="68" customFormat="1">
      <c r="A156" s="66"/>
      <c r="B156" s="67"/>
      <c r="C156" s="67"/>
      <c r="D156" s="72"/>
      <c r="E156" s="72"/>
      <c r="F156" s="72"/>
      <c r="G156" s="74"/>
      <c r="H156" s="63"/>
      <c r="I156" s="63"/>
      <c r="J156" s="63"/>
    </row>
    <row r="157" spans="1:10" s="68" customFormat="1">
      <c r="A157" s="66"/>
      <c r="B157" s="67"/>
      <c r="C157" s="67"/>
      <c r="D157" s="72"/>
      <c r="E157" s="72"/>
      <c r="F157" s="72"/>
      <c r="G157" s="74"/>
      <c r="H157" s="63"/>
      <c r="I157" s="63"/>
      <c r="J157" s="63"/>
    </row>
    <row r="158" spans="1:10" s="68" customFormat="1">
      <c r="A158" s="66"/>
      <c r="B158" s="67"/>
      <c r="C158" s="67"/>
      <c r="D158" s="72"/>
      <c r="E158" s="72"/>
      <c r="F158" s="72"/>
      <c r="G158" s="74"/>
      <c r="H158" s="63"/>
      <c r="I158" s="63"/>
      <c r="J158" s="63"/>
    </row>
    <row r="159" spans="1:10" s="68" customFormat="1">
      <c r="A159" s="66"/>
      <c r="B159" s="67"/>
      <c r="C159" s="67"/>
      <c r="D159" s="72"/>
      <c r="E159" s="72"/>
      <c r="F159" s="72"/>
      <c r="G159" s="74"/>
      <c r="H159" s="63"/>
      <c r="I159" s="63"/>
      <c r="J159" s="63"/>
    </row>
    <row r="160" spans="1:10" s="68" customFormat="1">
      <c r="A160" s="66"/>
      <c r="B160" s="67"/>
      <c r="C160" s="67"/>
      <c r="D160" s="72"/>
      <c r="E160" s="72"/>
      <c r="F160" s="72"/>
      <c r="G160" s="74"/>
      <c r="H160" s="63"/>
      <c r="I160" s="63"/>
      <c r="J160" s="63"/>
    </row>
    <row r="161" spans="1:10" s="68" customFormat="1">
      <c r="A161" s="66"/>
      <c r="B161" s="67"/>
      <c r="C161" s="67"/>
      <c r="D161" s="72"/>
      <c r="E161" s="72"/>
      <c r="F161" s="72"/>
      <c r="G161" s="74"/>
      <c r="H161" s="63"/>
      <c r="I161" s="63"/>
      <c r="J161" s="63"/>
    </row>
    <row r="162" spans="1:10" s="68" customFormat="1">
      <c r="A162" s="66"/>
      <c r="B162" s="67"/>
      <c r="C162" s="67"/>
      <c r="D162" s="72"/>
      <c r="E162" s="72"/>
      <c r="F162" s="72"/>
      <c r="G162" s="74"/>
      <c r="H162" s="63"/>
      <c r="I162" s="63"/>
      <c r="J162" s="63"/>
    </row>
    <row r="163" spans="1:10" s="68" customFormat="1">
      <c r="A163" s="66"/>
      <c r="B163" s="67"/>
      <c r="C163" s="67"/>
      <c r="D163" s="72"/>
      <c r="E163" s="72"/>
      <c r="F163" s="72"/>
      <c r="G163" s="74"/>
      <c r="H163" s="63"/>
      <c r="I163" s="63"/>
      <c r="J163" s="63"/>
    </row>
    <row r="164" spans="1:10" s="68" customFormat="1">
      <c r="A164" s="66"/>
      <c r="B164" s="67"/>
      <c r="C164" s="67"/>
      <c r="D164" s="72"/>
      <c r="E164" s="72"/>
      <c r="F164" s="72"/>
      <c r="G164" s="74"/>
      <c r="H164" s="63"/>
      <c r="I164" s="63"/>
      <c r="J164" s="63"/>
    </row>
    <row r="165" spans="1:10" s="68" customFormat="1">
      <c r="A165" s="66"/>
      <c r="B165" s="67"/>
      <c r="C165" s="67"/>
      <c r="D165" s="72"/>
      <c r="E165" s="72"/>
      <c r="F165" s="72"/>
      <c r="G165" s="74"/>
      <c r="H165" s="63"/>
      <c r="I165" s="63"/>
      <c r="J165" s="63"/>
    </row>
    <row r="166" spans="1:10" s="68" customFormat="1">
      <c r="A166" s="66"/>
      <c r="B166" s="67"/>
      <c r="C166" s="67"/>
      <c r="D166" s="72"/>
      <c r="E166" s="72"/>
      <c r="F166" s="72"/>
      <c r="G166" s="74"/>
      <c r="H166" s="63"/>
      <c r="I166" s="63"/>
      <c r="J166" s="63"/>
    </row>
    <row r="167" spans="1:10" s="68" customFormat="1">
      <c r="A167" s="66"/>
      <c r="B167" s="67"/>
      <c r="C167" s="67"/>
      <c r="D167" s="72"/>
      <c r="E167" s="72"/>
      <c r="F167" s="72"/>
      <c r="G167" s="74"/>
      <c r="H167" s="63"/>
      <c r="I167" s="63"/>
      <c r="J167" s="63"/>
    </row>
    <row r="168" spans="1:10" s="68" customFormat="1">
      <c r="A168" s="66"/>
      <c r="B168" s="67"/>
      <c r="C168" s="67"/>
      <c r="D168" s="72"/>
      <c r="E168" s="72"/>
      <c r="F168" s="72"/>
      <c r="G168" s="74"/>
      <c r="H168" s="63"/>
      <c r="I168" s="63"/>
      <c r="J168" s="63"/>
    </row>
    <row r="169" spans="1:10" s="68" customFormat="1">
      <c r="A169" s="66"/>
      <c r="B169" s="67"/>
      <c r="C169" s="67"/>
      <c r="D169" s="72"/>
      <c r="E169" s="72"/>
      <c r="F169" s="72"/>
      <c r="G169" s="74"/>
      <c r="H169" s="63"/>
      <c r="I169" s="63"/>
      <c r="J169" s="63"/>
    </row>
    <row r="170" spans="1:10" s="68" customFormat="1">
      <c r="A170" s="66"/>
      <c r="B170" s="67"/>
      <c r="C170" s="67"/>
      <c r="D170" s="72"/>
      <c r="E170" s="72"/>
      <c r="F170" s="72"/>
      <c r="G170" s="74"/>
      <c r="H170" s="63"/>
      <c r="I170" s="63"/>
      <c r="J170" s="63"/>
    </row>
    <row r="171" spans="1:10" s="68" customFormat="1">
      <c r="A171" s="66"/>
      <c r="B171" s="67"/>
      <c r="C171" s="67"/>
      <c r="D171" s="72"/>
      <c r="E171" s="72"/>
      <c r="F171" s="72"/>
      <c r="G171" s="74"/>
      <c r="H171" s="63"/>
      <c r="I171" s="63"/>
      <c r="J171" s="63"/>
    </row>
    <row r="172" spans="1:10" s="68" customFormat="1">
      <c r="A172" s="66"/>
      <c r="B172" s="67"/>
      <c r="C172" s="67"/>
      <c r="D172" s="72"/>
      <c r="E172" s="72"/>
      <c r="F172" s="72"/>
      <c r="G172" s="74"/>
      <c r="H172" s="63"/>
      <c r="I172" s="63"/>
      <c r="J172" s="63"/>
    </row>
    <row r="173" spans="1:10" s="68" customFormat="1">
      <c r="A173" s="66"/>
      <c r="B173" s="67"/>
      <c r="C173" s="67"/>
      <c r="D173" s="72"/>
      <c r="E173" s="72"/>
      <c r="F173" s="72"/>
      <c r="G173" s="74"/>
      <c r="H173" s="63"/>
      <c r="I173" s="63"/>
      <c r="J173" s="63"/>
    </row>
    <row r="174" spans="1:10" s="68" customFormat="1">
      <c r="A174" s="66"/>
      <c r="B174" s="67"/>
      <c r="C174" s="67"/>
      <c r="D174" s="72"/>
      <c r="E174" s="72"/>
      <c r="F174" s="72"/>
      <c r="G174" s="74"/>
      <c r="H174" s="63"/>
      <c r="I174" s="63"/>
      <c r="J174" s="63"/>
    </row>
    <row r="175" spans="1:10" s="68" customFormat="1">
      <c r="A175" s="66"/>
      <c r="B175" s="67"/>
      <c r="C175" s="67"/>
      <c r="D175" s="72"/>
      <c r="E175" s="72"/>
      <c r="F175" s="72"/>
      <c r="G175" s="74"/>
      <c r="H175" s="63"/>
      <c r="I175" s="63"/>
      <c r="J175" s="63"/>
    </row>
    <row r="176" spans="1:10" s="68" customFormat="1">
      <c r="A176" s="66"/>
      <c r="B176" s="67"/>
      <c r="C176" s="67"/>
      <c r="D176" s="72"/>
      <c r="E176" s="72"/>
      <c r="F176" s="72"/>
      <c r="G176" s="74"/>
      <c r="H176" s="63"/>
      <c r="I176" s="63"/>
      <c r="J176" s="63"/>
    </row>
    <row r="177" spans="1:10" s="68" customFormat="1">
      <c r="A177" s="66"/>
      <c r="B177" s="67"/>
      <c r="C177" s="67"/>
      <c r="D177" s="72"/>
      <c r="E177" s="72"/>
      <c r="F177" s="72"/>
      <c r="G177" s="74"/>
      <c r="H177" s="63"/>
      <c r="I177" s="63"/>
      <c r="J177" s="63"/>
    </row>
    <row r="178" spans="1:10" s="68" customFormat="1">
      <c r="A178" s="66"/>
      <c r="B178" s="67"/>
      <c r="C178" s="67"/>
      <c r="D178" s="72"/>
      <c r="E178" s="72"/>
      <c r="F178" s="72"/>
      <c r="G178" s="74"/>
      <c r="H178" s="63"/>
      <c r="I178" s="63"/>
      <c r="J178" s="63"/>
    </row>
    <row r="179" spans="1:10" s="68" customFormat="1">
      <c r="A179" s="66"/>
      <c r="B179" s="67"/>
      <c r="C179" s="67"/>
      <c r="D179" s="72"/>
      <c r="E179" s="72"/>
      <c r="F179" s="72"/>
      <c r="G179" s="74"/>
      <c r="H179" s="63"/>
      <c r="I179" s="63"/>
      <c r="J179" s="63"/>
    </row>
    <row r="180" spans="1:10" s="68" customFormat="1">
      <c r="A180" s="66"/>
      <c r="B180" s="67"/>
      <c r="C180" s="67"/>
      <c r="D180" s="72"/>
      <c r="E180" s="72"/>
      <c r="F180" s="72"/>
      <c r="G180" s="74"/>
      <c r="H180" s="63"/>
      <c r="I180" s="63"/>
      <c r="J180" s="63"/>
    </row>
    <row r="181" spans="1:10" s="68" customFormat="1">
      <c r="A181" s="66"/>
      <c r="B181" s="67"/>
      <c r="C181" s="67"/>
      <c r="D181" s="72"/>
      <c r="E181" s="72"/>
      <c r="F181" s="72"/>
      <c r="G181" s="74"/>
      <c r="H181" s="63"/>
      <c r="I181" s="63"/>
      <c r="J181" s="63"/>
    </row>
    <row r="182" spans="1:10" s="68" customFormat="1">
      <c r="A182" s="66"/>
      <c r="B182" s="67"/>
      <c r="C182" s="67"/>
      <c r="D182" s="72"/>
      <c r="E182" s="72"/>
      <c r="F182" s="72"/>
      <c r="G182" s="74"/>
      <c r="H182" s="63"/>
      <c r="I182" s="63"/>
      <c r="J182" s="63"/>
    </row>
    <row r="183" spans="1:10" s="68" customFormat="1">
      <c r="A183" s="66"/>
      <c r="B183" s="67"/>
      <c r="C183" s="67"/>
      <c r="D183" s="72"/>
      <c r="E183" s="72"/>
      <c r="F183" s="72"/>
      <c r="G183" s="74"/>
      <c r="H183" s="63"/>
      <c r="I183" s="63"/>
      <c r="J183" s="63"/>
    </row>
    <row r="184" spans="1:10" s="68" customFormat="1">
      <c r="A184" s="66"/>
      <c r="B184" s="67"/>
      <c r="C184" s="67"/>
      <c r="D184" s="72"/>
      <c r="E184" s="72"/>
      <c r="F184" s="72"/>
      <c r="G184" s="74"/>
      <c r="H184" s="63"/>
      <c r="I184" s="63"/>
      <c r="J184" s="63"/>
    </row>
    <row r="185" spans="1:10" s="68" customFormat="1">
      <c r="A185" s="66"/>
      <c r="B185" s="67"/>
      <c r="C185" s="67"/>
      <c r="D185" s="72"/>
      <c r="E185" s="72"/>
      <c r="F185" s="72"/>
      <c r="G185" s="74"/>
      <c r="H185" s="63"/>
      <c r="I185" s="63"/>
      <c r="J185" s="63"/>
    </row>
    <row r="186" spans="1:10" s="68" customFormat="1">
      <c r="A186" s="66"/>
      <c r="B186" s="67"/>
      <c r="C186" s="67"/>
      <c r="D186" s="72"/>
      <c r="E186" s="72"/>
      <c r="F186" s="72"/>
      <c r="G186" s="74"/>
      <c r="H186" s="63"/>
      <c r="I186" s="63"/>
      <c r="J186" s="63"/>
    </row>
    <row r="187" spans="1:10" s="68" customFormat="1">
      <c r="A187" s="66"/>
      <c r="B187" s="67"/>
      <c r="C187" s="67"/>
      <c r="D187" s="72"/>
      <c r="E187" s="72"/>
      <c r="F187" s="72"/>
      <c r="G187" s="74"/>
      <c r="H187" s="63"/>
      <c r="I187" s="63"/>
      <c r="J187" s="63"/>
    </row>
    <row r="188" spans="1:10" s="68" customFormat="1">
      <c r="A188" s="66"/>
      <c r="B188" s="67"/>
      <c r="C188" s="67"/>
      <c r="D188" s="72"/>
      <c r="E188" s="72"/>
      <c r="F188" s="72"/>
      <c r="G188" s="74"/>
      <c r="H188" s="63"/>
      <c r="I188" s="63"/>
      <c r="J188" s="63"/>
    </row>
    <row r="189" spans="1:10" s="68" customFormat="1">
      <c r="A189" s="66"/>
      <c r="B189" s="67"/>
      <c r="C189" s="67"/>
      <c r="D189" s="72"/>
      <c r="E189" s="72"/>
      <c r="F189" s="72"/>
      <c r="G189" s="74"/>
      <c r="H189" s="63"/>
      <c r="I189" s="63"/>
      <c r="J189" s="63"/>
    </row>
    <row r="190" spans="1:10" s="68" customFormat="1">
      <c r="A190" s="66"/>
      <c r="B190" s="67"/>
      <c r="C190" s="67"/>
      <c r="D190" s="72"/>
      <c r="E190" s="72"/>
      <c r="F190" s="72"/>
      <c r="G190" s="74"/>
      <c r="H190" s="63"/>
      <c r="I190" s="63"/>
      <c r="J190" s="63"/>
    </row>
    <row r="191" spans="1:10" s="68" customFormat="1">
      <c r="A191" s="66"/>
      <c r="B191" s="67"/>
      <c r="C191" s="67"/>
      <c r="D191" s="72"/>
      <c r="E191" s="72"/>
      <c r="F191" s="72"/>
      <c r="G191" s="74"/>
      <c r="H191" s="63"/>
      <c r="I191" s="63"/>
      <c r="J191" s="63"/>
    </row>
    <row r="192" spans="1:10" s="68" customFormat="1">
      <c r="A192" s="66"/>
      <c r="B192" s="67"/>
      <c r="C192" s="67"/>
      <c r="D192" s="72"/>
      <c r="E192" s="72"/>
      <c r="F192" s="72"/>
      <c r="G192" s="74"/>
      <c r="H192" s="63"/>
      <c r="I192" s="63"/>
      <c r="J192" s="63"/>
    </row>
    <row r="193" spans="1:10" s="68" customFormat="1">
      <c r="A193" s="66"/>
      <c r="B193" s="67"/>
      <c r="C193" s="67"/>
      <c r="D193" s="72"/>
      <c r="E193" s="72"/>
      <c r="F193" s="72"/>
      <c r="G193" s="74"/>
      <c r="H193" s="63"/>
      <c r="I193" s="63"/>
      <c r="J193" s="63"/>
    </row>
    <row r="194" spans="1:10" s="68" customFormat="1">
      <c r="A194" s="66"/>
      <c r="B194" s="67"/>
      <c r="C194" s="67"/>
      <c r="D194" s="72"/>
      <c r="E194" s="72"/>
      <c r="F194" s="72"/>
      <c r="G194" s="74"/>
      <c r="H194" s="63"/>
      <c r="I194" s="63"/>
      <c r="J194" s="63"/>
    </row>
    <row r="195" spans="1:10" s="68" customFormat="1">
      <c r="A195" s="66"/>
      <c r="B195" s="67"/>
      <c r="C195" s="67"/>
      <c r="D195" s="72"/>
      <c r="E195" s="72"/>
      <c r="F195" s="72"/>
      <c r="G195" s="74"/>
      <c r="H195" s="63"/>
      <c r="I195" s="63"/>
      <c r="J195" s="63"/>
    </row>
    <row r="196" spans="1:10" s="68" customFormat="1">
      <c r="A196" s="66"/>
      <c r="B196" s="67"/>
      <c r="C196" s="67"/>
      <c r="D196" s="72"/>
      <c r="E196" s="72"/>
      <c r="F196" s="72"/>
      <c r="G196" s="74"/>
      <c r="H196" s="63"/>
      <c r="I196" s="63"/>
      <c r="J196" s="63"/>
    </row>
    <row r="197" spans="1:10" s="68" customFormat="1">
      <c r="A197" s="66"/>
      <c r="B197" s="67"/>
      <c r="C197" s="67"/>
      <c r="D197" s="72"/>
      <c r="E197" s="72"/>
      <c r="F197" s="72"/>
      <c r="G197" s="74"/>
      <c r="H197" s="63"/>
      <c r="I197" s="63"/>
      <c r="J197" s="63"/>
    </row>
    <row r="198" spans="1:10" s="68" customFormat="1">
      <c r="A198" s="66"/>
      <c r="B198" s="67"/>
      <c r="C198" s="67"/>
      <c r="D198" s="72"/>
      <c r="E198" s="72"/>
      <c r="F198" s="72"/>
      <c r="G198" s="74"/>
      <c r="H198" s="63"/>
      <c r="I198" s="63"/>
      <c r="J198" s="63"/>
    </row>
    <row r="199" spans="1:10" s="68" customFormat="1">
      <c r="A199" s="66"/>
      <c r="B199" s="67"/>
      <c r="C199" s="67"/>
      <c r="D199" s="72"/>
      <c r="E199" s="72"/>
      <c r="F199" s="72"/>
      <c r="G199" s="74"/>
      <c r="H199" s="63"/>
      <c r="I199" s="63"/>
      <c r="J199" s="63"/>
    </row>
    <row r="200" spans="1:10" s="68" customFormat="1">
      <c r="A200" s="66"/>
      <c r="B200" s="67"/>
      <c r="C200" s="67"/>
      <c r="D200" s="72"/>
      <c r="E200" s="72"/>
      <c r="F200" s="72"/>
      <c r="G200" s="74"/>
      <c r="H200" s="63"/>
      <c r="I200" s="63"/>
      <c r="J200" s="63"/>
    </row>
    <row r="201" spans="1:10" s="68" customFormat="1">
      <c r="A201" s="66"/>
      <c r="B201" s="67"/>
      <c r="C201" s="67"/>
      <c r="D201" s="72"/>
      <c r="E201" s="72"/>
      <c r="F201" s="72"/>
      <c r="G201" s="74"/>
      <c r="H201" s="63"/>
      <c r="I201" s="63"/>
      <c r="J201" s="63"/>
    </row>
    <row r="202" spans="1:10" s="68" customFormat="1">
      <c r="A202" s="66"/>
      <c r="B202" s="67"/>
      <c r="C202" s="67"/>
      <c r="D202" s="72"/>
      <c r="E202" s="72"/>
      <c r="F202" s="72"/>
      <c r="G202" s="74"/>
      <c r="H202" s="63"/>
      <c r="I202" s="63"/>
      <c r="J202" s="63"/>
    </row>
    <row r="203" spans="1:10" s="68" customFormat="1">
      <c r="A203" s="66"/>
      <c r="B203" s="67"/>
      <c r="C203" s="67"/>
      <c r="D203" s="72"/>
      <c r="E203" s="72"/>
      <c r="F203" s="72"/>
      <c r="G203" s="74"/>
      <c r="H203" s="63"/>
      <c r="I203" s="63"/>
      <c r="J203" s="63"/>
    </row>
    <row r="204" spans="1:10" s="68" customFormat="1">
      <c r="A204" s="66"/>
      <c r="B204" s="67"/>
      <c r="C204" s="67"/>
      <c r="D204" s="72"/>
      <c r="E204" s="72"/>
      <c r="F204" s="72"/>
      <c r="G204" s="74"/>
      <c r="H204" s="63"/>
      <c r="I204" s="63"/>
      <c r="J204" s="63"/>
    </row>
    <row r="205" spans="1:10" s="68" customFormat="1">
      <c r="A205" s="66"/>
      <c r="B205" s="67"/>
      <c r="C205" s="67"/>
      <c r="D205" s="72"/>
      <c r="E205" s="72"/>
      <c r="F205" s="72"/>
      <c r="G205" s="74"/>
      <c r="H205" s="63"/>
      <c r="I205" s="63"/>
      <c r="J205" s="63"/>
    </row>
    <row r="206" spans="1:10" s="68" customFormat="1">
      <c r="A206" s="66"/>
      <c r="B206" s="67"/>
      <c r="C206" s="67"/>
      <c r="D206" s="72"/>
      <c r="E206" s="72"/>
      <c r="F206" s="72"/>
      <c r="G206" s="74"/>
      <c r="H206" s="63"/>
      <c r="I206" s="63"/>
      <c r="J206" s="63"/>
    </row>
    <row r="207" spans="1:10" s="68" customFormat="1">
      <c r="A207" s="66"/>
      <c r="B207" s="67"/>
      <c r="C207" s="67"/>
      <c r="D207" s="72"/>
      <c r="E207" s="72"/>
      <c r="F207" s="72"/>
      <c r="G207" s="74"/>
      <c r="H207" s="63"/>
      <c r="I207" s="63"/>
      <c r="J207" s="63"/>
    </row>
    <row r="208" spans="1:10" s="68" customFormat="1">
      <c r="A208" s="66"/>
      <c r="B208" s="67"/>
      <c r="C208" s="67"/>
      <c r="D208" s="72"/>
      <c r="E208" s="72"/>
      <c r="F208" s="72"/>
      <c r="G208" s="74"/>
      <c r="H208" s="63"/>
      <c r="I208" s="63"/>
      <c r="J208" s="63"/>
    </row>
    <row r="209" spans="1:10" s="68" customFormat="1">
      <c r="A209" s="66"/>
      <c r="B209" s="67"/>
      <c r="C209" s="67"/>
      <c r="D209" s="72"/>
      <c r="E209" s="72"/>
      <c r="F209" s="72"/>
      <c r="G209" s="74"/>
      <c r="H209" s="63"/>
      <c r="I209" s="63"/>
      <c r="J209" s="63"/>
    </row>
    <row r="210" spans="1:10" s="68" customFormat="1">
      <c r="A210" s="66"/>
      <c r="B210" s="67"/>
      <c r="C210" s="67"/>
      <c r="D210" s="72"/>
      <c r="E210" s="72"/>
      <c r="F210" s="72"/>
      <c r="G210" s="74"/>
      <c r="H210" s="63"/>
      <c r="I210" s="63"/>
      <c r="J210" s="63"/>
    </row>
    <row r="211" spans="1:10" s="68" customFormat="1">
      <c r="A211" s="66"/>
      <c r="B211" s="67"/>
      <c r="C211" s="67"/>
      <c r="D211" s="72"/>
      <c r="E211" s="72"/>
      <c r="F211" s="72"/>
      <c r="G211" s="74"/>
      <c r="H211" s="63"/>
      <c r="I211" s="63"/>
      <c r="J211" s="63"/>
    </row>
    <row r="212" spans="1:10" s="68" customFormat="1">
      <c r="A212" s="66"/>
      <c r="B212" s="67"/>
      <c r="C212" s="67"/>
      <c r="D212" s="72"/>
      <c r="E212" s="72"/>
      <c r="F212" s="72"/>
      <c r="G212" s="74"/>
      <c r="H212" s="63"/>
      <c r="I212" s="63"/>
      <c r="J212" s="63"/>
    </row>
    <row r="213" spans="1:10" s="68" customFormat="1">
      <c r="A213" s="66"/>
      <c r="B213" s="67"/>
      <c r="C213" s="67"/>
      <c r="D213" s="72"/>
      <c r="E213" s="72"/>
      <c r="F213" s="72"/>
      <c r="G213" s="74"/>
      <c r="H213" s="63"/>
      <c r="I213" s="63"/>
      <c r="J213" s="63"/>
    </row>
    <row r="214" spans="1:10" s="68" customFormat="1">
      <c r="A214" s="66"/>
      <c r="B214" s="67"/>
      <c r="C214" s="67"/>
      <c r="D214" s="72"/>
      <c r="E214" s="72"/>
      <c r="F214" s="72"/>
      <c r="G214" s="74"/>
      <c r="H214" s="63"/>
      <c r="I214" s="63"/>
      <c r="J214" s="63"/>
    </row>
    <row r="215" spans="1:10" s="68" customFormat="1">
      <c r="A215" s="66"/>
      <c r="B215" s="67"/>
      <c r="C215" s="67"/>
      <c r="D215" s="72"/>
      <c r="E215" s="72"/>
      <c r="F215" s="72"/>
      <c r="G215" s="74"/>
      <c r="H215" s="63"/>
      <c r="I215" s="63"/>
      <c r="J215" s="63"/>
    </row>
    <row r="216" spans="1:10" s="68" customFormat="1">
      <c r="A216" s="66"/>
      <c r="B216" s="67"/>
      <c r="C216" s="67"/>
      <c r="D216" s="72"/>
      <c r="E216" s="72"/>
      <c r="F216" s="72"/>
      <c r="G216" s="74"/>
      <c r="H216" s="63"/>
      <c r="I216" s="63"/>
      <c r="J216" s="63"/>
    </row>
    <row r="217" spans="1:10" s="68" customFormat="1">
      <c r="A217" s="66"/>
      <c r="B217" s="67"/>
      <c r="C217" s="67"/>
      <c r="D217" s="72"/>
      <c r="E217" s="72"/>
      <c r="F217" s="72"/>
      <c r="G217" s="74"/>
      <c r="H217" s="63"/>
      <c r="I217" s="63"/>
      <c r="J217" s="63"/>
    </row>
    <row r="218" spans="1:10" s="68" customFormat="1">
      <c r="A218" s="66"/>
      <c r="B218" s="67"/>
      <c r="C218" s="67"/>
      <c r="D218" s="72"/>
      <c r="E218" s="72"/>
      <c r="F218" s="72"/>
      <c r="G218" s="74"/>
      <c r="H218" s="63"/>
      <c r="I218" s="63"/>
      <c r="J218" s="63"/>
    </row>
    <row r="219" spans="1:10" s="68" customFormat="1">
      <c r="A219" s="66"/>
      <c r="B219" s="67"/>
      <c r="C219" s="67"/>
      <c r="D219" s="72"/>
      <c r="E219" s="72"/>
      <c r="F219" s="72"/>
      <c r="G219" s="74"/>
      <c r="H219" s="63"/>
      <c r="I219" s="63"/>
      <c r="J219" s="63"/>
    </row>
    <row r="220" spans="1:10" s="68" customFormat="1">
      <c r="A220" s="66"/>
      <c r="B220" s="67"/>
      <c r="C220" s="67"/>
      <c r="D220" s="72"/>
      <c r="E220" s="72"/>
      <c r="F220" s="72"/>
      <c r="G220" s="74"/>
      <c r="H220" s="63"/>
      <c r="I220" s="63"/>
      <c r="J220" s="63"/>
    </row>
    <row r="221" spans="1:10" s="68" customFormat="1">
      <c r="A221" s="66"/>
      <c r="B221" s="67"/>
      <c r="C221" s="67"/>
      <c r="D221" s="72"/>
      <c r="E221" s="72"/>
      <c r="F221" s="72"/>
      <c r="G221" s="74"/>
      <c r="H221" s="63"/>
      <c r="I221" s="63"/>
      <c r="J221" s="63"/>
    </row>
    <row r="222" spans="1:10" s="68" customFormat="1">
      <c r="A222" s="66"/>
      <c r="B222" s="67"/>
      <c r="C222" s="67"/>
      <c r="D222" s="72"/>
      <c r="E222" s="72"/>
      <c r="F222" s="72"/>
      <c r="G222" s="74"/>
      <c r="H222" s="63"/>
      <c r="I222" s="63"/>
      <c r="J222" s="63"/>
    </row>
    <row r="223" spans="1:10" s="68" customFormat="1">
      <c r="A223" s="66"/>
      <c r="B223" s="67"/>
      <c r="C223" s="67"/>
      <c r="D223" s="72"/>
      <c r="E223" s="72"/>
      <c r="F223" s="72"/>
      <c r="G223" s="74"/>
      <c r="H223" s="63"/>
      <c r="I223" s="63"/>
      <c r="J223" s="63"/>
    </row>
    <row r="224" spans="1:10" s="68" customFormat="1">
      <c r="A224" s="66"/>
      <c r="B224" s="67"/>
      <c r="C224" s="67"/>
      <c r="D224" s="72"/>
      <c r="E224" s="72"/>
      <c r="F224" s="72"/>
      <c r="G224" s="74"/>
      <c r="H224" s="63"/>
      <c r="I224" s="63"/>
      <c r="J224" s="63"/>
    </row>
    <row r="225" spans="1:10" s="68" customFormat="1">
      <c r="A225" s="66"/>
      <c r="B225" s="67"/>
      <c r="C225" s="67"/>
      <c r="D225" s="72"/>
      <c r="E225" s="72"/>
      <c r="F225" s="72"/>
      <c r="G225" s="74"/>
      <c r="H225" s="63"/>
      <c r="I225" s="63"/>
      <c r="J225" s="63"/>
    </row>
    <row r="226" spans="1:10" s="68" customFormat="1">
      <c r="A226" s="66"/>
      <c r="B226" s="67"/>
      <c r="C226" s="67"/>
      <c r="D226" s="72"/>
      <c r="E226" s="72"/>
      <c r="F226" s="72"/>
      <c r="G226" s="74"/>
      <c r="H226" s="63"/>
      <c r="I226" s="63"/>
      <c r="J226" s="63"/>
    </row>
    <row r="227" spans="1:10" s="68" customFormat="1">
      <c r="A227" s="66"/>
      <c r="B227" s="67"/>
      <c r="C227" s="67"/>
      <c r="D227" s="72"/>
      <c r="E227" s="72"/>
      <c r="F227" s="72"/>
      <c r="G227" s="74"/>
      <c r="H227" s="63"/>
      <c r="I227" s="63"/>
      <c r="J227" s="63"/>
    </row>
    <row r="228" spans="1:10" s="68" customFormat="1">
      <c r="A228" s="66"/>
      <c r="B228" s="67"/>
      <c r="C228" s="67"/>
      <c r="D228" s="72"/>
      <c r="E228" s="72"/>
      <c r="F228" s="72"/>
      <c r="G228" s="74"/>
      <c r="H228" s="63"/>
      <c r="I228" s="63"/>
      <c r="J228" s="63"/>
    </row>
    <row r="229" spans="1:10" s="68" customFormat="1">
      <c r="A229" s="66"/>
      <c r="B229" s="67"/>
      <c r="C229" s="67"/>
      <c r="D229" s="72"/>
      <c r="E229" s="72"/>
      <c r="F229" s="72"/>
      <c r="G229" s="74"/>
      <c r="H229" s="63"/>
      <c r="I229" s="63"/>
      <c r="J229" s="63"/>
    </row>
    <row r="230" spans="1:10" s="68" customFormat="1">
      <c r="A230" s="66"/>
      <c r="B230" s="67"/>
      <c r="C230" s="67"/>
      <c r="D230" s="72"/>
      <c r="E230" s="72"/>
      <c r="F230" s="72"/>
      <c r="G230" s="74"/>
      <c r="H230" s="63"/>
      <c r="I230" s="63"/>
      <c r="J230" s="63"/>
    </row>
    <row r="231" spans="1:10" s="68" customFormat="1">
      <c r="A231" s="66"/>
      <c r="B231" s="67"/>
      <c r="C231" s="67"/>
      <c r="D231" s="72"/>
      <c r="E231" s="72"/>
      <c r="F231" s="72"/>
      <c r="G231" s="74"/>
      <c r="H231" s="63"/>
      <c r="I231" s="63"/>
      <c r="J231" s="63"/>
    </row>
    <row r="232" spans="1:10" s="68" customFormat="1">
      <c r="A232" s="66"/>
      <c r="B232" s="67"/>
      <c r="C232" s="67"/>
      <c r="D232" s="72"/>
      <c r="E232" s="72"/>
      <c r="F232" s="72"/>
      <c r="G232" s="74"/>
      <c r="H232" s="63"/>
      <c r="I232" s="63"/>
      <c r="J232" s="63"/>
    </row>
    <row r="233" spans="1:10" s="68" customFormat="1">
      <c r="A233" s="66"/>
      <c r="B233" s="67"/>
      <c r="C233" s="67"/>
      <c r="D233" s="72"/>
      <c r="E233" s="72"/>
      <c r="F233" s="72"/>
      <c r="G233" s="74"/>
      <c r="H233" s="63"/>
      <c r="I233" s="63"/>
      <c r="J233" s="63"/>
    </row>
    <row r="234" spans="1:10" s="68" customFormat="1">
      <c r="A234" s="66"/>
      <c r="B234" s="67"/>
      <c r="C234" s="67"/>
      <c r="D234" s="72"/>
      <c r="E234" s="72"/>
      <c r="F234" s="72"/>
      <c r="G234" s="74"/>
      <c r="H234" s="63"/>
      <c r="I234" s="63"/>
      <c r="J234" s="63"/>
    </row>
    <row r="235" spans="1:10" s="68" customFormat="1">
      <c r="A235" s="66"/>
      <c r="B235" s="67"/>
      <c r="C235" s="67"/>
      <c r="D235" s="72"/>
      <c r="E235" s="72"/>
      <c r="F235" s="72"/>
      <c r="G235" s="74"/>
      <c r="H235" s="63"/>
      <c r="I235" s="63"/>
      <c r="J235" s="63"/>
    </row>
    <row r="236" spans="1:10" s="68" customFormat="1">
      <c r="A236" s="66"/>
      <c r="B236" s="67"/>
      <c r="C236" s="67"/>
      <c r="D236" s="72"/>
      <c r="E236" s="72"/>
      <c r="F236" s="72"/>
      <c r="G236" s="74"/>
      <c r="H236" s="63"/>
      <c r="I236" s="63"/>
      <c r="J236" s="63"/>
    </row>
    <row r="237" spans="1:10" s="68" customFormat="1">
      <c r="A237" s="66"/>
      <c r="B237" s="67"/>
      <c r="C237" s="67"/>
      <c r="D237" s="72"/>
      <c r="E237" s="72"/>
      <c r="F237" s="72"/>
      <c r="G237" s="74"/>
      <c r="H237" s="63"/>
      <c r="I237" s="63"/>
      <c r="J237" s="63"/>
    </row>
    <row r="238" spans="1:10" s="68" customFormat="1">
      <c r="A238" s="66"/>
      <c r="B238" s="67"/>
      <c r="C238" s="67"/>
      <c r="D238" s="72"/>
      <c r="E238" s="72"/>
      <c r="F238" s="72"/>
      <c r="G238" s="74"/>
      <c r="H238" s="63"/>
      <c r="I238" s="63"/>
      <c r="J238" s="63"/>
    </row>
    <row r="239" spans="1:10" s="68" customFormat="1">
      <c r="A239" s="66"/>
      <c r="B239" s="67"/>
      <c r="C239" s="67"/>
      <c r="D239" s="72"/>
      <c r="E239" s="72"/>
      <c r="F239" s="72"/>
      <c r="G239" s="74"/>
      <c r="H239" s="63"/>
      <c r="I239" s="63"/>
      <c r="J239" s="63"/>
    </row>
    <row r="240" spans="1:10" s="68" customFormat="1">
      <c r="A240" s="66"/>
      <c r="B240" s="67"/>
      <c r="C240" s="67"/>
      <c r="D240" s="72"/>
      <c r="E240" s="72"/>
      <c r="F240" s="72"/>
      <c r="G240" s="74"/>
      <c r="H240" s="63"/>
      <c r="I240" s="63"/>
      <c r="J240" s="63"/>
    </row>
    <row r="241" spans="1:10" s="68" customFormat="1">
      <c r="A241" s="66"/>
      <c r="B241" s="67"/>
      <c r="C241" s="67"/>
      <c r="D241" s="72"/>
      <c r="E241" s="72"/>
      <c r="F241" s="72"/>
      <c r="G241" s="74"/>
      <c r="H241" s="63"/>
      <c r="I241" s="63"/>
      <c r="J241" s="63"/>
    </row>
    <row r="242" spans="1:10" s="68" customFormat="1">
      <c r="A242" s="66"/>
      <c r="B242" s="67"/>
      <c r="C242" s="67"/>
      <c r="D242" s="72"/>
      <c r="E242" s="72"/>
      <c r="F242" s="72"/>
      <c r="G242" s="74"/>
      <c r="H242" s="63"/>
      <c r="I242" s="63"/>
      <c r="J242" s="63"/>
    </row>
    <row r="243" spans="1:10" s="68" customFormat="1">
      <c r="A243" s="66"/>
      <c r="B243" s="67"/>
      <c r="C243" s="67"/>
      <c r="D243" s="72"/>
      <c r="E243" s="72"/>
      <c r="F243" s="72"/>
      <c r="G243" s="74"/>
      <c r="H243" s="63"/>
      <c r="I243" s="63"/>
      <c r="J243" s="63"/>
    </row>
    <row r="244" spans="1:10" s="68" customFormat="1">
      <c r="A244" s="66"/>
      <c r="B244" s="67"/>
      <c r="C244" s="67"/>
      <c r="D244" s="72"/>
      <c r="E244" s="72"/>
      <c r="F244" s="72"/>
      <c r="G244" s="74"/>
      <c r="H244" s="63"/>
      <c r="I244" s="63"/>
      <c r="J244" s="63"/>
    </row>
    <row r="245" spans="1:10" s="68" customFormat="1">
      <c r="A245" s="66"/>
      <c r="B245" s="67"/>
      <c r="C245" s="67"/>
      <c r="D245" s="72"/>
      <c r="E245" s="72"/>
      <c r="F245" s="72"/>
      <c r="G245" s="74"/>
      <c r="H245" s="63"/>
      <c r="I245" s="63"/>
      <c r="J245" s="63"/>
    </row>
    <row r="246" spans="1:10" s="68" customFormat="1">
      <c r="A246" s="66"/>
      <c r="B246" s="67"/>
      <c r="C246" s="67"/>
      <c r="D246" s="72"/>
      <c r="E246" s="72"/>
      <c r="F246" s="72"/>
      <c r="G246" s="74"/>
      <c r="H246" s="63"/>
      <c r="I246" s="63"/>
      <c r="J246" s="63"/>
    </row>
    <row r="247" spans="1:10" s="68" customFormat="1">
      <c r="A247" s="66"/>
      <c r="B247" s="67"/>
      <c r="C247" s="67"/>
      <c r="D247" s="72"/>
      <c r="E247" s="72"/>
      <c r="F247" s="72"/>
      <c r="G247" s="74"/>
      <c r="H247" s="63"/>
      <c r="I247" s="63"/>
      <c r="J247" s="63"/>
    </row>
    <row r="248" spans="1:10" s="68" customFormat="1">
      <c r="A248" s="66"/>
      <c r="B248" s="67"/>
      <c r="C248" s="67"/>
      <c r="D248" s="72"/>
      <c r="E248" s="72"/>
      <c r="F248" s="72"/>
      <c r="G248" s="74"/>
      <c r="H248" s="63"/>
      <c r="I248" s="63"/>
      <c r="J248" s="63"/>
    </row>
    <row r="249" spans="1:10" s="68" customFormat="1">
      <c r="A249" s="66"/>
      <c r="B249" s="67"/>
      <c r="C249" s="67"/>
      <c r="D249" s="72"/>
      <c r="E249" s="72"/>
      <c r="F249" s="72"/>
      <c r="G249" s="74"/>
      <c r="H249" s="63"/>
      <c r="I249" s="63"/>
      <c r="J249" s="63"/>
    </row>
    <row r="250" spans="1:10" s="68" customFormat="1">
      <c r="A250" s="66"/>
      <c r="B250" s="67"/>
      <c r="C250" s="67"/>
      <c r="D250" s="72"/>
      <c r="E250" s="72"/>
      <c r="F250" s="72"/>
      <c r="G250" s="74"/>
      <c r="H250" s="63"/>
      <c r="I250" s="63"/>
      <c r="J250" s="63"/>
    </row>
    <row r="251" spans="1:10" s="68" customFormat="1">
      <c r="A251" s="66"/>
      <c r="B251" s="67"/>
      <c r="C251" s="67"/>
      <c r="D251" s="72"/>
      <c r="E251" s="72"/>
      <c r="F251" s="72"/>
      <c r="G251" s="74"/>
      <c r="H251" s="63"/>
      <c r="I251" s="63"/>
      <c r="J251" s="63"/>
    </row>
    <row r="252" spans="1:10" s="68" customFormat="1">
      <c r="A252" s="66"/>
      <c r="B252" s="67"/>
      <c r="C252" s="67"/>
      <c r="D252" s="72"/>
      <c r="E252" s="72"/>
      <c r="F252" s="72"/>
      <c r="G252" s="74"/>
      <c r="H252" s="63"/>
      <c r="I252" s="63"/>
      <c r="J252" s="63"/>
    </row>
    <row r="253" spans="1:10" s="68" customFormat="1">
      <c r="A253" s="66"/>
      <c r="B253" s="67"/>
      <c r="C253" s="67"/>
      <c r="D253" s="72"/>
      <c r="E253" s="72"/>
      <c r="F253" s="72"/>
      <c r="G253" s="74"/>
      <c r="H253" s="63"/>
      <c r="I253" s="63"/>
      <c r="J253" s="63"/>
    </row>
    <row r="254" spans="1:10" s="68" customFormat="1">
      <c r="A254" s="66"/>
      <c r="B254" s="67"/>
      <c r="C254" s="67"/>
      <c r="D254" s="72"/>
      <c r="E254" s="72"/>
      <c r="F254" s="72"/>
      <c r="G254" s="74"/>
      <c r="H254" s="63"/>
      <c r="I254" s="63"/>
      <c r="J254" s="63"/>
    </row>
    <row r="255" spans="1:10" s="68" customFormat="1">
      <c r="A255" s="66"/>
      <c r="B255" s="67"/>
      <c r="C255" s="67"/>
      <c r="D255" s="72"/>
      <c r="E255" s="72"/>
      <c r="F255" s="72"/>
      <c r="G255" s="74"/>
      <c r="H255" s="63"/>
      <c r="I255" s="63"/>
      <c r="J255" s="63"/>
    </row>
    <row r="256" spans="1:10" s="68" customFormat="1">
      <c r="A256" s="66"/>
      <c r="B256" s="67"/>
      <c r="C256" s="67"/>
      <c r="D256" s="72"/>
      <c r="E256" s="72"/>
      <c r="F256" s="72"/>
      <c r="G256" s="74"/>
      <c r="H256" s="63"/>
      <c r="I256" s="63"/>
      <c r="J256" s="63"/>
    </row>
    <row r="257" spans="1:10" s="68" customFormat="1">
      <c r="A257" s="66"/>
      <c r="B257" s="67"/>
      <c r="C257" s="67"/>
      <c r="D257" s="72"/>
      <c r="E257" s="72"/>
      <c r="F257" s="72"/>
      <c r="G257" s="74"/>
      <c r="H257" s="63"/>
      <c r="I257" s="63"/>
      <c r="J257" s="63"/>
    </row>
    <row r="258" spans="1:10" s="68" customFormat="1">
      <c r="A258" s="66"/>
      <c r="B258" s="67"/>
      <c r="C258" s="67"/>
      <c r="D258" s="72"/>
      <c r="E258" s="72"/>
      <c r="F258" s="72"/>
      <c r="G258" s="74"/>
      <c r="H258" s="63"/>
      <c r="I258" s="63"/>
      <c r="J258" s="63"/>
    </row>
    <row r="259" spans="1:10" s="68" customFormat="1">
      <c r="A259" s="66"/>
      <c r="B259" s="67"/>
      <c r="C259" s="67"/>
      <c r="D259" s="72"/>
      <c r="E259" s="72"/>
      <c r="F259" s="72"/>
      <c r="G259" s="74"/>
      <c r="H259" s="63"/>
      <c r="I259" s="63"/>
      <c r="J259" s="63"/>
    </row>
    <row r="260" spans="1:10" s="68" customFormat="1">
      <c r="A260" s="66"/>
      <c r="B260" s="67"/>
      <c r="C260" s="67"/>
      <c r="D260" s="72"/>
      <c r="E260" s="72"/>
      <c r="F260" s="72"/>
      <c r="G260" s="74"/>
      <c r="H260" s="63"/>
      <c r="I260" s="63"/>
      <c r="J260" s="63"/>
    </row>
    <row r="261" spans="1:10" s="68" customFormat="1">
      <c r="A261" s="66"/>
      <c r="B261" s="67"/>
      <c r="C261" s="67"/>
      <c r="D261" s="72"/>
      <c r="E261" s="72"/>
      <c r="F261" s="72"/>
      <c r="G261" s="74"/>
      <c r="H261" s="63"/>
      <c r="I261" s="63"/>
      <c r="J261" s="63"/>
    </row>
    <row r="262" spans="1:10" s="68" customFormat="1">
      <c r="A262" s="66"/>
      <c r="B262" s="67"/>
      <c r="C262" s="67"/>
      <c r="D262" s="72"/>
      <c r="E262" s="72"/>
      <c r="F262" s="72"/>
      <c r="G262" s="74"/>
      <c r="H262" s="63"/>
      <c r="I262" s="63"/>
      <c r="J262" s="63"/>
    </row>
    <row r="263" spans="1:10" s="68" customFormat="1">
      <c r="A263" s="66"/>
      <c r="B263" s="67"/>
      <c r="C263" s="67"/>
      <c r="D263" s="72"/>
      <c r="E263" s="72"/>
      <c r="F263" s="72"/>
      <c r="G263" s="74"/>
      <c r="H263" s="63"/>
      <c r="I263" s="63"/>
      <c r="J263" s="63"/>
    </row>
    <row r="264" spans="1:10" s="68" customFormat="1">
      <c r="A264" s="66"/>
      <c r="B264" s="67"/>
      <c r="C264" s="67"/>
      <c r="D264" s="72"/>
      <c r="E264" s="72"/>
      <c r="F264" s="72"/>
      <c r="G264" s="74"/>
      <c r="H264" s="63"/>
      <c r="I264" s="63"/>
      <c r="J264" s="63"/>
    </row>
    <row r="265" spans="1:10" s="68" customFormat="1">
      <c r="A265" s="66"/>
      <c r="B265" s="67"/>
      <c r="C265" s="67"/>
      <c r="D265" s="72"/>
      <c r="E265" s="72"/>
      <c r="F265" s="72"/>
      <c r="G265" s="74"/>
      <c r="H265" s="63"/>
      <c r="I265" s="63"/>
      <c r="J265" s="63"/>
    </row>
    <row r="266" spans="1:10" s="68" customFormat="1">
      <c r="A266" s="66"/>
      <c r="B266" s="67"/>
      <c r="C266" s="67"/>
      <c r="D266" s="72"/>
      <c r="E266" s="72"/>
      <c r="F266" s="72"/>
      <c r="G266" s="74"/>
      <c r="H266" s="63"/>
      <c r="I266" s="63"/>
      <c r="J266" s="63"/>
    </row>
    <row r="267" spans="1:10" s="68" customFormat="1">
      <c r="A267" s="66"/>
      <c r="B267" s="67"/>
      <c r="C267" s="67"/>
      <c r="D267" s="72"/>
      <c r="E267" s="72"/>
      <c r="F267" s="72"/>
      <c r="G267" s="74"/>
      <c r="H267" s="63"/>
      <c r="I267" s="63"/>
      <c r="J267" s="63"/>
    </row>
    <row r="268" spans="1:10" s="68" customFormat="1">
      <c r="A268" s="66"/>
      <c r="B268" s="67"/>
      <c r="C268" s="67"/>
      <c r="D268" s="72"/>
      <c r="E268" s="72"/>
      <c r="F268" s="72"/>
      <c r="G268" s="74"/>
      <c r="H268" s="63"/>
      <c r="I268" s="63"/>
      <c r="J268" s="63"/>
    </row>
    <row r="269" spans="1:10" s="68" customFormat="1">
      <c r="A269" s="66"/>
      <c r="B269" s="67"/>
      <c r="C269" s="67"/>
      <c r="D269" s="72"/>
      <c r="E269" s="72"/>
      <c r="F269" s="72"/>
      <c r="G269" s="74"/>
      <c r="H269" s="63"/>
      <c r="I269" s="63"/>
      <c r="J269" s="63"/>
    </row>
    <row r="270" spans="1:10" s="68" customFormat="1">
      <c r="A270" s="66"/>
      <c r="B270" s="67"/>
      <c r="C270" s="67"/>
      <c r="D270" s="72"/>
      <c r="E270" s="72"/>
      <c r="F270" s="72"/>
      <c r="G270" s="74"/>
      <c r="H270" s="63"/>
      <c r="I270" s="63"/>
      <c r="J270" s="63"/>
    </row>
    <row r="271" spans="1:10" s="68" customFormat="1">
      <c r="A271" s="66"/>
      <c r="B271" s="67"/>
      <c r="C271" s="67"/>
      <c r="D271" s="72"/>
      <c r="E271" s="72"/>
      <c r="F271" s="72"/>
      <c r="G271" s="74"/>
      <c r="H271" s="63"/>
      <c r="I271" s="63"/>
      <c r="J271" s="63"/>
    </row>
    <row r="272" spans="1:10" s="68" customFormat="1">
      <c r="A272" s="66"/>
      <c r="B272" s="67"/>
      <c r="C272" s="67"/>
      <c r="D272" s="72"/>
      <c r="E272" s="72"/>
      <c r="F272" s="72"/>
      <c r="G272" s="74"/>
      <c r="H272" s="63"/>
      <c r="I272" s="63"/>
      <c r="J272" s="63"/>
    </row>
    <row r="273" spans="1:10" s="68" customFormat="1">
      <c r="A273" s="66"/>
      <c r="B273" s="67"/>
      <c r="C273" s="67"/>
      <c r="D273" s="72"/>
      <c r="E273" s="72"/>
      <c r="F273" s="72"/>
      <c r="G273" s="74"/>
      <c r="H273" s="63"/>
      <c r="I273" s="63"/>
      <c r="J273" s="63"/>
    </row>
    <row r="274" spans="1:10" s="68" customFormat="1">
      <c r="A274" s="66"/>
      <c r="B274" s="67"/>
      <c r="C274" s="67"/>
      <c r="D274" s="72"/>
      <c r="E274" s="72"/>
      <c r="F274" s="72"/>
      <c r="G274" s="74"/>
      <c r="H274" s="63"/>
      <c r="I274" s="63"/>
      <c r="J274" s="63"/>
    </row>
    <row r="275" spans="1:10" s="68" customFormat="1">
      <c r="A275" s="66"/>
      <c r="B275" s="67"/>
      <c r="C275" s="67"/>
      <c r="D275" s="72"/>
      <c r="E275" s="72"/>
      <c r="F275" s="72"/>
      <c r="G275" s="74"/>
      <c r="H275" s="63"/>
      <c r="I275" s="63"/>
      <c r="J275" s="63"/>
    </row>
    <row r="276" spans="1:10" s="68" customFormat="1">
      <c r="A276" s="66"/>
      <c r="B276" s="67"/>
      <c r="C276" s="67"/>
      <c r="D276" s="72"/>
      <c r="E276" s="72"/>
      <c r="F276" s="72"/>
      <c r="G276" s="74"/>
      <c r="H276" s="63"/>
      <c r="I276" s="63"/>
      <c r="J276" s="63"/>
    </row>
    <row r="277" spans="1:10" s="68" customFormat="1">
      <c r="A277" s="66"/>
      <c r="B277" s="67"/>
      <c r="C277" s="67"/>
      <c r="D277" s="72"/>
      <c r="E277" s="72"/>
      <c r="F277" s="72"/>
      <c r="G277" s="74"/>
      <c r="H277" s="63"/>
      <c r="I277" s="63"/>
      <c r="J277" s="63"/>
    </row>
    <row r="278" spans="1:10" s="68" customFormat="1">
      <c r="A278" s="66"/>
      <c r="B278" s="67"/>
      <c r="C278" s="67"/>
      <c r="D278" s="72"/>
      <c r="E278" s="72"/>
      <c r="F278" s="72"/>
      <c r="G278" s="74"/>
      <c r="H278" s="63"/>
      <c r="I278" s="63"/>
      <c r="J278" s="63"/>
    </row>
    <row r="279" spans="1:10" s="68" customFormat="1">
      <c r="A279" s="66"/>
      <c r="B279" s="67"/>
      <c r="C279" s="67"/>
      <c r="D279" s="72"/>
      <c r="E279" s="72"/>
      <c r="F279" s="72"/>
      <c r="G279" s="74"/>
      <c r="H279" s="63"/>
      <c r="I279" s="63"/>
      <c r="J279" s="63"/>
    </row>
    <row r="280" spans="1:10" s="68" customFormat="1">
      <c r="A280" s="66"/>
      <c r="B280" s="67"/>
      <c r="C280" s="67"/>
      <c r="D280" s="72"/>
      <c r="E280" s="72"/>
      <c r="F280" s="72"/>
      <c r="G280" s="74"/>
      <c r="H280" s="63"/>
      <c r="I280" s="63"/>
      <c r="J280" s="63"/>
    </row>
    <row r="281" spans="1:10" s="68" customFormat="1">
      <c r="A281" s="66"/>
      <c r="B281" s="67"/>
      <c r="C281" s="67"/>
      <c r="D281" s="72"/>
      <c r="E281" s="72"/>
      <c r="F281" s="72"/>
      <c r="G281" s="74"/>
      <c r="H281" s="63"/>
      <c r="I281" s="63"/>
      <c r="J281" s="63"/>
    </row>
    <row r="282" spans="1:10" s="68" customFormat="1">
      <c r="A282" s="66"/>
      <c r="B282" s="67"/>
      <c r="C282" s="67"/>
      <c r="D282" s="72"/>
      <c r="E282" s="72"/>
      <c r="F282" s="72"/>
      <c r="G282" s="74"/>
      <c r="H282" s="63"/>
      <c r="I282" s="63"/>
      <c r="J282" s="63"/>
    </row>
    <row r="283" spans="1:10" s="68" customFormat="1">
      <c r="A283" s="66"/>
      <c r="B283" s="67"/>
      <c r="C283" s="67"/>
      <c r="D283" s="72"/>
      <c r="E283" s="72"/>
      <c r="F283" s="72"/>
      <c r="G283" s="74"/>
      <c r="H283" s="63"/>
      <c r="I283" s="63"/>
      <c r="J283" s="63"/>
    </row>
    <row r="284" spans="1:10" s="68" customFormat="1">
      <c r="A284" s="66"/>
      <c r="B284" s="67"/>
      <c r="C284" s="67"/>
      <c r="D284" s="72"/>
      <c r="E284" s="72"/>
      <c r="F284" s="72"/>
      <c r="G284" s="74"/>
      <c r="H284" s="63"/>
      <c r="I284" s="63"/>
      <c r="J284" s="63"/>
    </row>
    <row r="285" spans="1:10" s="68" customFormat="1">
      <c r="A285" s="66"/>
      <c r="B285" s="67"/>
      <c r="C285" s="67"/>
      <c r="D285" s="72"/>
      <c r="E285" s="72"/>
      <c r="F285" s="72"/>
      <c r="G285" s="74"/>
      <c r="H285" s="63"/>
      <c r="I285" s="63"/>
      <c r="J285" s="63"/>
    </row>
    <row r="286" spans="1:10" s="68" customFormat="1">
      <c r="A286" s="66"/>
      <c r="B286" s="67"/>
      <c r="C286" s="67"/>
      <c r="D286" s="72"/>
      <c r="E286" s="72"/>
      <c r="F286" s="72"/>
      <c r="G286" s="74"/>
      <c r="H286" s="63"/>
      <c r="I286" s="63"/>
      <c r="J286" s="63"/>
    </row>
    <row r="287" spans="1:10" s="68" customFormat="1">
      <c r="A287" s="66"/>
      <c r="B287" s="67"/>
      <c r="C287" s="67"/>
      <c r="D287" s="72"/>
      <c r="E287" s="72"/>
      <c r="F287" s="72"/>
      <c r="G287" s="74"/>
      <c r="H287" s="63"/>
      <c r="I287" s="63"/>
      <c r="J287" s="63"/>
    </row>
    <row r="288" spans="1:10" s="68" customFormat="1">
      <c r="A288" s="66"/>
      <c r="B288" s="67"/>
      <c r="C288" s="67"/>
      <c r="D288" s="72"/>
      <c r="E288" s="72"/>
      <c r="F288" s="72"/>
      <c r="G288" s="74"/>
      <c r="H288" s="63"/>
      <c r="I288" s="63"/>
      <c r="J288" s="63"/>
    </row>
    <row r="289" spans="1:10" s="68" customFormat="1">
      <c r="A289" s="66"/>
      <c r="B289" s="67"/>
      <c r="C289" s="67"/>
      <c r="D289" s="72"/>
      <c r="E289" s="72"/>
      <c r="F289" s="72"/>
      <c r="G289" s="74"/>
      <c r="H289" s="63"/>
      <c r="I289" s="63"/>
      <c r="J289" s="63"/>
    </row>
    <row r="290" spans="1:10" s="68" customFormat="1">
      <c r="A290" s="66"/>
      <c r="B290" s="67"/>
      <c r="C290" s="67"/>
      <c r="D290" s="72"/>
      <c r="E290" s="72"/>
      <c r="F290" s="72"/>
      <c r="G290" s="74"/>
      <c r="H290" s="63"/>
      <c r="I290" s="63"/>
      <c r="J290" s="63"/>
    </row>
    <row r="291" spans="1:10" s="68" customFormat="1">
      <c r="A291" s="66"/>
      <c r="B291" s="67"/>
      <c r="C291" s="67"/>
      <c r="D291" s="72"/>
      <c r="E291" s="72"/>
      <c r="F291" s="72"/>
      <c r="G291" s="74"/>
      <c r="H291" s="63"/>
      <c r="I291" s="63"/>
      <c r="J291" s="63"/>
    </row>
    <row r="292" spans="1:10" s="68" customFormat="1">
      <c r="A292" s="66"/>
      <c r="B292" s="67"/>
      <c r="C292" s="67"/>
      <c r="D292" s="72"/>
      <c r="E292" s="72"/>
      <c r="F292" s="72"/>
      <c r="G292" s="74"/>
      <c r="H292" s="63"/>
      <c r="I292" s="63"/>
      <c r="J292" s="63"/>
    </row>
    <row r="293" spans="1:10" s="68" customFormat="1">
      <c r="A293" s="66"/>
      <c r="B293" s="67"/>
      <c r="C293" s="67"/>
      <c r="D293" s="72"/>
      <c r="E293" s="72"/>
      <c r="F293" s="72"/>
      <c r="G293" s="74"/>
      <c r="H293" s="63"/>
      <c r="I293" s="63"/>
      <c r="J293" s="63"/>
    </row>
    <row r="294" spans="1:10" s="68" customFormat="1">
      <c r="A294" s="66"/>
      <c r="B294" s="67"/>
      <c r="C294" s="67"/>
      <c r="D294" s="72"/>
      <c r="E294" s="72"/>
      <c r="F294" s="72"/>
      <c r="G294" s="74"/>
      <c r="H294" s="63"/>
      <c r="I294" s="63"/>
      <c r="J294" s="63"/>
    </row>
    <row r="295" spans="1:10" s="68" customFormat="1">
      <c r="A295" s="66"/>
      <c r="B295" s="67"/>
      <c r="C295" s="67"/>
      <c r="D295" s="72"/>
      <c r="E295" s="72"/>
      <c r="F295" s="72"/>
      <c r="G295" s="74"/>
      <c r="H295" s="63"/>
      <c r="I295" s="63"/>
      <c r="J295" s="63"/>
    </row>
    <row r="296" spans="1:10" s="68" customFormat="1">
      <c r="A296" s="66"/>
      <c r="B296" s="67"/>
      <c r="C296" s="67"/>
      <c r="D296" s="72"/>
      <c r="E296" s="72"/>
      <c r="F296" s="72"/>
      <c r="G296" s="74"/>
      <c r="H296" s="63"/>
      <c r="I296" s="63"/>
      <c r="J296" s="63"/>
    </row>
    <row r="297" spans="1:10" s="68" customFormat="1">
      <c r="A297" s="66"/>
      <c r="B297" s="67"/>
      <c r="C297" s="67"/>
      <c r="D297" s="72"/>
      <c r="E297" s="72"/>
      <c r="F297" s="72"/>
      <c r="G297" s="74"/>
      <c r="H297" s="63"/>
      <c r="I297" s="63"/>
      <c r="J297" s="63"/>
    </row>
    <row r="298" spans="1:10" s="68" customFormat="1">
      <c r="A298" s="66"/>
      <c r="B298" s="67"/>
      <c r="C298" s="67"/>
      <c r="D298" s="72"/>
      <c r="E298" s="72"/>
      <c r="F298" s="72"/>
      <c r="G298" s="74"/>
      <c r="H298" s="63"/>
      <c r="I298" s="63"/>
      <c r="J298" s="63"/>
    </row>
    <row r="299" spans="1:10" s="68" customFormat="1">
      <c r="A299" s="66"/>
      <c r="B299" s="67"/>
      <c r="C299" s="67"/>
      <c r="D299" s="72"/>
      <c r="E299" s="72"/>
      <c r="F299" s="72"/>
      <c r="G299" s="74"/>
      <c r="H299" s="63"/>
      <c r="I299" s="63"/>
      <c r="J299" s="63"/>
    </row>
    <row r="300" spans="1:10" s="68" customFormat="1">
      <c r="A300" s="66"/>
      <c r="B300" s="67"/>
      <c r="C300" s="67"/>
      <c r="D300" s="72"/>
      <c r="E300" s="72"/>
      <c r="F300" s="72"/>
      <c r="G300" s="74"/>
      <c r="H300" s="63"/>
      <c r="I300" s="63"/>
      <c r="J300" s="63"/>
    </row>
    <row r="301" spans="1:10" s="68" customFormat="1">
      <c r="A301" s="66"/>
      <c r="B301" s="67"/>
      <c r="C301" s="67"/>
      <c r="D301" s="72"/>
      <c r="E301" s="72"/>
      <c r="F301" s="72"/>
      <c r="G301" s="74"/>
      <c r="H301" s="63"/>
      <c r="I301" s="63"/>
      <c r="J301" s="63"/>
    </row>
    <row r="302" spans="1:10" s="68" customFormat="1">
      <c r="A302" s="66"/>
      <c r="B302" s="67"/>
      <c r="C302" s="67"/>
      <c r="D302" s="72"/>
      <c r="E302" s="72"/>
      <c r="F302" s="72"/>
      <c r="G302" s="74"/>
      <c r="H302" s="63"/>
      <c r="I302" s="63"/>
      <c r="J302" s="63"/>
    </row>
    <row r="303" spans="1:10" s="68" customFormat="1">
      <c r="A303" s="66"/>
      <c r="B303" s="67"/>
      <c r="C303" s="67"/>
      <c r="D303" s="72"/>
      <c r="E303" s="72"/>
      <c r="F303" s="72"/>
      <c r="G303" s="74"/>
      <c r="H303" s="63"/>
      <c r="I303" s="63"/>
      <c r="J303" s="63"/>
    </row>
    <row r="304" spans="1:10" s="68" customFormat="1">
      <c r="A304" s="66"/>
      <c r="B304" s="67"/>
      <c r="C304" s="67"/>
      <c r="D304" s="72"/>
      <c r="E304" s="72"/>
      <c r="F304" s="72"/>
      <c r="G304" s="74"/>
      <c r="H304" s="63"/>
      <c r="I304" s="63"/>
      <c r="J304" s="63"/>
    </row>
    <row r="305" spans="1:10" s="68" customFormat="1">
      <c r="A305" s="66"/>
      <c r="B305" s="67"/>
      <c r="C305" s="67"/>
      <c r="D305" s="72"/>
      <c r="E305" s="72"/>
      <c r="F305" s="72"/>
      <c r="G305" s="74"/>
      <c r="H305" s="63"/>
      <c r="I305" s="63"/>
      <c r="J305" s="63"/>
    </row>
    <row r="306" spans="1:10" s="68" customFormat="1">
      <c r="A306" s="66"/>
      <c r="B306" s="67"/>
      <c r="C306" s="67"/>
      <c r="D306" s="72"/>
      <c r="E306" s="72"/>
      <c r="F306" s="72"/>
      <c r="G306" s="74"/>
      <c r="H306" s="63"/>
      <c r="I306" s="63"/>
      <c r="J306" s="63"/>
    </row>
    <row r="307" spans="1:10" s="68" customFormat="1">
      <c r="A307" s="66"/>
      <c r="B307" s="67"/>
      <c r="C307" s="67"/>
      <c r="D307" s="72"/>
      <c r="E307" s="72"/>
      <c r="F307" s="72"/>
      <c r="G307" s="74"/>
      <c r="H307" s="63"/>
      <c r="I307" s="63"/>
      <c r="J307" s="63"/>
    </row>
    <row r="308" spans="1:10" s="68" customFormat="1">
      <c r="A308" s="66"/>
      <c r="B308" s="67"/>
      <c r="C308" s="67"/>
      <c r="D308" s="72"/>
      <c r="E308" s="72"/>
      <c r="F308" s="72"/>
      <c r="G308" s="74"/>
      <c r="H308" s="63"/>
      <c r="I308" s="63"/>
      <c r="J308" s="63"/>
    </row>
    <row r="309" spans="1:10" s="68" customFormat="1">
      <c r="A309" s="66"/>
      <c r="B309" s="67"/>
      <c r="C309" s="67"/>
      <c r="D309" s="72"/>
      <c r="E309" s="72"/>
      <c r="F309" s="72"/>
      <c r="G309" s="74"/>
      <c r="H309" s="63"/>
      <c r="I309" s="63"/>
      <c r="J309" s="63"/>
    </row>
    <row r="310" spans="1:10" s="68" customFormat="1">
      <c r="A310" s="66"/>
      <c r="B310" s="67"/>
      <c r="C310" s="67"/>
      <c r="D310" s="72"/>
      <c r="E310" s="72"/>
      <c r="F310" s="72"/>
      <c r="G310" s="74"/>
      <c r="H310" s="63"/>
      <c r="I310" s="63"/>
      <c r="J310" s="63"/>
    </row>
    <row r="311" spans="1:10" s="68" customFormat="1">
      <c r="A311" s="66"/>
      <c r="B311" s="67"/>
      <c r="C311" s="67"/>
      <c r="D311" s="72"/>
      <c r="E311" s="72"/>
      <c r="F311" s="72"/>
      <c r="G311" s="74"/>
      <c r="H311" s="63"/>
      <c r="I311" s="63"/>
      <c r="J311" s="63"/>
    </row>
    <row r="312" spans="1:10" s="68" customFormat="1">
      <c r="A312" s="66"/>
      <c r="B312" s="67"/>
      <c r="C312" s="67"/>
      <c r="D312" s="72"/>
      <c r="E312" s="72"/>
      <c r="F312" s="72"/>
      <c r="G312" s="74"/>
      <c r="H312" s="63"/>
      <c r="I312" s="63"/>
      <c r="J312" s="63"/>
    </row>
    <row r="313" spans="1:10" s="68" customFormat="1">
      <c r="A313" s="66"/>
      <c r="B313" s="67"/>
      <c r="C313" s="67"/>
      <c r="D313" s="72"/>
      <c r="E313" s="72"/>
      <c r="F313" s="72"/>
      <c r="G313" s="74"/>
      <c r="H313" s="63"/>
      <c r="I313" s="63"/>
      <c r="J313" s="63"/>
    </row>
    <row r="314" spans="1:10" s="68" customFormat="1">
      <c r="A314" s="66"/>
      <c r="B314" s="67"/>
      <c r="C314" s="67"/>
      <c r="D314" s="72"/>
      <c r="E314" s="72"/>
      <c r="F314" s="72"/>
      <c r="G314" s="74"/>
      <c r="H314" s="63"/>
      <c r="I314" s="63"/>
      <c r="J314" s="63"/>
    </row>
    <row r="315" spans="1:10" s="68" customFormat="1">
      <c r="A315" s="66"/>
      <c r="B315" s="67"/>
      <c r="C315" s="67"/>
      <c r="D315" s="72"/>
      <c r="E315" s="72"/>
      <c r="F315" s="72"/>
      <c r="G315" s="74"/>
      <c r="H315" s="63"/>
      <c r="I315" s="63"/>
      <c r="J315" s="63"/>
    </row>
    <row r="316" spans="1:10" s="68" customFormat="1">
      <c r="A316" s="66"/>
      <c r="B316" s="67"/>
      <c r="C316" s="67"/>
      <c r="D316" s="72"/>
      <c r="E316" s="72"/>
      <c r="F316" s="72"/>
      <c r="G316" s="74"/>
      <c r="H316" s="63"/>
      <c r="I316" s="63"/>
      <c r="J316" s="63"/>
    </row>
    <row r="317" spans="1:10" s="68" customFormat="1">
      <c r="A317" s="66"/>
      <c r="B317" s="67"/>
      <c r="C317" s="67"/>
      <c r="D317" s="72"/>
      <c r="E317" s="72"/>
      <c r="F317" s="72"/>
      <c r="G317" s="74"/>
      <c r="H317" s="63"/>
      <c r="I317" s="63"/>
      <c r="J317" s="63"/>
    </row>
    <row r="318" spans="1:10" s="68" customFormat="1">
      <c r="A318" s="66"/>
      <c r="B318" s="67"/>
      <c r="C318" s="67"/>
      <c r="D318" s="72"/>
      <c r="E318" s="72"/>
      <c r="F318" s="72"/>
      <c r="G318" s="74"/>
      <c r="H318" s="63"/>
      <c r="I318" s="63"/>
      <c r="J318" s="63"/>
    </row>
    <row r="319" spans="1:10" s="68" customFormat="1">
      <c r="A319" s="66"/>
      <c r="B319" s="67"/>
      <c r="C319" s="67"/>
      <c r="D319" s="72"/>
      <c r="E319" s="72"/>
      <c r="F319" s="72"/>
      <c r="G319" s="74"/>
      <c r="H319" s="63"/>
      <c r="I319" s="63"/>
      <c r="J319" s="63"/>
    </row>
    <row r="320" spans="1:10" s="68" customFormat="1">
      <c r="A320" s="66"/>
      <c r="B320" s="67"/>
      <c r="C320" s="67"/>
      <c r="D320" s="72"/>
      <c r="E320" s="72"/>
      <c r="F320" s="72"/>
      <c r="G320" s="74"/>
      <c r="H320" s="63"/>
      <c r="I320" s="63"/>
      <c r="J320" s="63"/>
    </row>
    <row r="321" spans="1:10" s="68" customFormat="1">
      <c r="A321" s="66"/>
      <c r="B321" s="67"/>
      <c r="C321" s="67"/>
      <c r="D321" s="72"/>
      <c r="E321" s="72"/>
      <c r="F321" s="72"/>
      <c r="G321" s="74"/>
      <c r="H321" s="63"/>
      <c r="I321" s="63"/>
      <c r="J321" s="63"/>
    </row>
    <row r="322" spans="1:10" s="68" customFormat="1">
      <c r="A322" s="66"/>
      <c r="B322" s="67"/>
      <c r="C322" s="67"/>
      <c r="D322" s="72"/>
      <c r="E322" s="72"/>
      <c r="F322" s="72"/>
      <c r="G322" s="74"/>
      <c r="H322" s="63"/>
      <c r="I322" s="63"/>
      <c r="J322" s="63"/>
    </row>
    <row r="323" spans="1:10" s="68" customFormat="1">
      <c r="A323" s="66"/>
      <c r="B323" s="67"/>
      <c r="C323" s="67"/>
      <c r="D323" s="72"/>
      <c r="E323" s="72"/>
      <c r="F323" s="72"/>
      <c r="G323" s="74"/>
      <c r="H323" s="63"/>
      <c r="I323" s="63"/>
      <c r="J323" s="63"/>
    </row>
    <row r="324" spans="1:10" s="68" customFormat="1">
      <c r="A324" s="66"/>
      <c r="B324" s="67"/>
      <c r="C324" s="67"/>
      <c r="D324" s="72"/>
      <c r="E324" s="72"/>
      <c r="F324" s="72"/>
      <c r="G324" s="74"/>
      <c r="H324" s="63"/>
      <c r="I324" s="63"/>
      <c r="J324" s="63"/>
    </row>
    <row r="325" spans="1:10" s="68" customFormat="1">
      <c r="A325" s="66"/>
      <c r="B325" s="67"/>
      <c r="C325" s="67"/>
      <c r="D325" s="72"/>
      <c r="E325" s="72"/>
      <c r="F325" s="72"/>
      <c r="G325" s="74"/>
      <c r="H325" s="63"/>
      <c r="I325" s="63"/>
      <c r="J325" s="63"/>
    </row>
    <row r="326" spans="1:10" s="68" customFormat="1">
      <c r="A326" s="66"/>
      <c r="B326" s="67"/>
      <c r="C326" s="67"/>
      <c r="D326" s="72"/>
      <c r="E326" s="72"/>
      <c r="F326" s="72"/>
      <c r="G326" s="74"/>
      <c r="H326" s="63"/>
      <c r="I326" s="63"/>
      <c r="J326" s="63"/>
    </row>
    <row r="327" spans="1:10" s="68" customFormat="1">
      <c r="A327" s="66"/>
      <c r="B327" s="67"/>
      <c r="C327" s="67"/>
      <c r="D327" s="72"/>
      <c r="E327" s="72"/>
      <c r="F327" s="72"/>
      <c r="G327" s="74"/>
      <c r="H327" s="63"/>
      <c r="I327" s="63"/>
      <c r="J327" s="63"/>
    </row>
    <row r="328" spans="1:10" s="68" customFormat="1">
      <c r="A328" s="66"/>
      <c r="B328" s="67"/>
      <c r="C328" s="67"/>
      <c r="D328" s="72"/>
      <c r="E328" s="72"/>
      <c r="F328" s="72"/>
      <c r="G328" s="74"/>
      <c r="H328" s="63"/>
      <c r="I328" s="63"/>
      <c r="J328" s="63"/>
    </row>
    <row r="329" spans="1:10" s="68" customFormat="1">
      <c r="A329" s="66"/>
      <c r="B329" s="67"/>
      <c r="C329" s="67"/>
      <c r="D329" s="72"/>
      <c r="E329" s="72"/>
      <c r="F329" s="72"/>
      <c r="G329" s="74"/>
      <c r="H329" s="63"/>
      <c r="I329" s="63"/>
      <c r="J329" s="63"/>
    </row>
    <row r="330" spans="1:10" s="68" customFormat="1">
      <c r="A330" s="66"/>
      <c r="B330" s="67"/>
      <c r="C330" s="67"/>
      <c r="D330" s="72"/>
      <c r="E330" s="72"/>
      <c r="F330" s="72"/>
      <c r="G330" s="74"/>
      <c r="H330" s="63"/>
      <c r="I330" s="63"/>
      <c r="J330" s="63"/>
    </row>
    <row r="331" spans="1:10" s="68" customFormat="1">
      <c r="A331" s="66"/>
      <c r="B331" s="67"/>
      <c r="C331" s="67"/>
      <c r="D331" s="72"/>
      <c r="E331" s="72"/>
      <c r="F331" s="72"/>
      <c r="G331" s="74"/>
      <c r="H331" s="63"/>
      <c r="I331" s="63"/>
      <c r="J331" s="63"/>
    </row>
    <row r="332" spans="1:10" s="68" customFormat="1">
      <c r="A332" s="66"/>
      <c r="B332" s="67"/>
      <c r="C332" s="67"/>
      <c r="D332" s="72"/>
      <c r="E332" s="72"/>
      <c r="F332" s="72"/>
      <c r="G332" s="74"/>
      <c r="H332" s="63"/>
      <c r="I332" s="63"/>
      <c r="J332" s="63"/>
    </row>
    <row r="333" spans="1:10" s="68" customFormat="1">
      <c r="A333" s="66"/>
      <c r="B333" s="67"/>
      <c r="C333" s="67"/>
      <c r="D333" s="72"/>
      <c r="E333" s="72"/>
      <c r="F333" s="72"/>
      <c r="G333" s="74"/>
      <c r="H333" s="63"/>
      <c r="I333" s="63"/>
      <c r="J333" s="63"/>
    </row>
    <row r="334" spans="1:10" s="68" customFormat="1">
      <c r="A334" s="66"/>
      <c r="B334" s="67"/>
      <c r="C334" s="67"/>
      <c r="D334" s="72"/>
      <c r="E334" s="72"/>
      <c r="F334" s="72"/>
      <c r="G334" s="74"/>
      <c r="H334" s="63"/>
      <c r="I334" s="63"/>
      <c r="J334" s="63"/>
    </row>
    <row r="335" spans="1:10" s="68" customFormat="1">
      <c r="A335" s="66"/>
      <c r="B335" s="67"/>
      <c r="C335" s="67"/>
      <c r="D335" s="72"/>
      <c r="E335" s="72"/>
      <c r="F335" s="72"/>
      <c r="G335" s="74"/>
      <c r="H335" s="63"/>
      <c r="I335" s="63"/>
      <c r="J335" s="63"/>
    </row>
    <row r="336" spans="1:10" s="68" customFormat="1">
      <c r="A336" s="66"/>
      <c r="B336" s="67"/>
      <c r="C336" s="67"/>
      <c r="D336" s="72"/>
      <c r="E336" s="72"/>
      <c r="F336" s="72"/>
      <c r="G336" s="74"/>
      <c r="H336" s="63"/>
      <c r="I336" s="63"/>
      <c r="J336" s="63"/>
    </row>
    <row r="337" spans="1:10" s="68" customFormat="1">
      <c r="A337" s="66"/>
      <c r="B337" s="67"/>
      <c r="C337" s="67"/>
      <c r="D337" s="72"/>
      <c r="E337" s="72"/>
      <c r="F337" s="72"/>
      <c r="G337" s="74"/>
      <c r="H337" s="63"/>
      <c r="I337" s="63"/>
      <c r="J337" s="63"/>
    </row>
    <row r="338" spans="1:10" s="68" customFormat="1">
      <c r="A338" s="66"/>
      <c r="B338" s="67"/>
      <c r="C338" s="67"/>
      <c r="D338" s="72"/>
      <c r="E338" s="72"/>
      <c r="F338" s="72"/>
      <c r="G338" s="74"/>
      <c r="H338" s="63"/>
      <c r="I338" s="63"/>
      <c r="J338" s="63"/>
    </row>
    <row r="339" spans="1:10" s="68" customFormat="1">
      <c r="A339" s="66"/>
      <c r="B339" s="67"/>
      <c r="C339" s="67"/>
      <c r="D339" s="72"/>
      <c r="E339" s="72"/>
      <c r="F339" s="72"/>
      <c r="G339" s="74"/>
      <c r="H339" s="63"/>
      <c r="I339" s="63"/>
      <c r="J339" s="63"/>
    </row>
    <row r="340" spans="1:10" s="68" customFormat="1">
      <c r="A340" s="66"/>
      <c r="B340" s="67"/>
      <c r="C340" s="67"/>
      <c r="D340" s="72"/>
      <c r="E340" s="72"/>
      <c r="F340" s="72"/>
      <c r="G340" s="74"/>
      <c r="H340" s="63"/>
      <c r="I340" s="63"/>
      <c r="J340" s="63"/>
    </row>
    <row r="341" spans="1:10" s="68" customFormat="1">
      <c r="A341" s="66"/>
      <c r="B341" s="67"/>
      <c r="C341" s="67"/>
      <c r="D341" s="72"/>
      <c r="E341" s="72"/>
      <c r="F341" s="72"/>
      <c r="G341" s="74"/>
      <c r="H341" s="63"/>
      <c r="I341" s="63"/>
      <c r="J341" s="63"/>
    </row>
    <row r="342" spans="1:10" s="68" customFormat="1">
      <c r="A342" s="66"/>
      <c r="B342" s="67"/>
      <c r="C342" s="67"/>
      <c r="D342" s="72"/>
      <c r="E342" s="72"/>
      <c r="F342" s="72"/>
      <c r="G342" s="74"/>
      <c r="H342" s="63"/>
      <c r="I342" s="63"/>
      <c r="J342" s="63"/>
    </row>
    <row r="343" spans="1:10" s="68" customFormat="1">
      <c r="A343" s="66"/>
      <c r="B343" s="67"/>
      <c r="C343" s="67"/>
      <c r="D343" s="72"/>
      <c r="E343" s="72"/>
      <c r="F343" s="72"/>
      <c r="G343" s="74"/>
      <c r="H343" s="63"/>
      <c r="I343" s="63"/>
      <c r="J343" s="63"/>
    </row>
    <row r="344" spans="1:10" s="68" customFormat="1">
      <c r="A344" s="66"/>
      <c r="B344" s="67"/>
      <c r="C344" s="67"/>
      <c r="D344" s="72"/>
      <c r="E344" s="72"/>
      <c r="F344" s="72"/>
      <c r="G344" s="74"/>
      <c r="H344" s="63"/>
      <c r="I344" s="63"/>
      <c r="J344" s="63"/>
    </row>
    <row r="345" spans="1:10" s="68" customFormat="1">
      <c r="A345" s="66"/>
      <c r="B345" s="67"/>
      <c r="C345" s="67"/>
      <c r="D345" s="72"/>
      <c r="E345" s="72"/>
      <c r="F345" s="72"/>
      <c r="G345" s="74"/>
      <c r="H345" s="63"/>
      <c r="I345" s="63"/>
      <c r="J345" s="63"/>
    </row>
    <row r="346" spans="1:10" s="68" customFormat="1">
      <c r="A346" s="66"/>
      <c r="B346" s="67"/>
      <c r="C346" s="67"/>
      <c r="D346" s="72"/>
      <c r="E346" s="72"/>
      <c r="F346" s="72"/>
      <c r="G346" s="74"/>
      <c r="H346" s="63"/>
      <c r="I346" s="63"/>
      <c r="J346" s="63"/>
    </row>
    <row r="347" spans="1:10" s="68" customFormat="1">
      <c r="A347" s="66"/>
      <c r="B347" s="67"/>
      <c r="C347" s="67"/>
      <c r="D347" s="72"/>
      <c r="E347" s="72"/>
      <c r="F347" s="72"/>
      <c r="G347" s="74"/>
      <c r="H347" s="63"/>
      <c r="I347" s="63"/>
      <c r="J347" s="63"/>
    </row>
    <row r="348" spans="1:10" s="68" customFormat="1">
      <c r="A348" s="66"/>
      <c r="B348" s="67"/>
      <c r="C348" s="67"/>
      <c r="D348" s="72"/>
      <c r="E348" s="72"/>
      <c r="F348" s="72"/>
      <c r="G348" s="74"/>
      <c r="H348" s="63"/>
      <c r="I348" s="63"/>
      <c r="J348" s="63"/>
    </row>
    <row r="349" spans="1:10" s="68" customFormat="1">
      <c r="A349" s="66"/>
      <c r="B349" s="67"/>
      <c r="C349" s="67"/>
      <c r="D349" s="72"/>
      <c r="E349" s="72"/>
      <c r="F349" s="72"/>
      <c r="G349" s="74"/>
      <c r="H349" s="63"/>
      <c r="I349" s="63"/>
      <c r="J349" s="63"/>
    </row>
    <row r="350" spans="1:10" s="68" customFormat="1">
      <c r="A350" s="66"/>
      <c r="B350" s="67"/>
      <c r="C350" s="67"/>
      <c r="D350" s="72"/>
      <c r="E350" s="72"/>
      <c r="F350" s="72"/>
      <c r="G350" s="74"/>
      <c r="H350" s="63"/>
      <c r="I350" s="63"/>
      <c r="J350" s="63"/>
    </row>
    <row r="351" spans="1:10" s="68" customFormat="1">
      <c r="A351" s="66"/>
      <c r="B351" s="67"/>
      <c r="C351" s="67"/>
      <c r="D351" s="72"/>
      <c r="E351" s="72"/>
      <c r="F351" s="72"/>
      <c r="G351" s="74"/>
      <c r="H351" s="63"/>
      <c r="I351" s="63"/>
      <c r="J351" s="63"/>
    </row>
    <row r="352" spans="1:10" s="68" customFormat="1">
      <c r="A352" s="66"/>
      <c r="B352" s="67"/>
      <c r="C352" s="67"/>
      <c r="D352" s="72"/>
      <c r="E352" s="72"/>
      <c r="F352" s="72"/>
      <c r="G352" s="74"/>
      <c r="H352" s="63"/>
      <c r="I352" s="63"/>
      <c r="J352" s="63"/>
    </row>
    <row r="353" spans="1:10" s="68" customFormat="1">
      <c r="A353" s="66"/>
      <c r="B353" s="67"/>
      <c r="C353" s="67"/>
      <c r="D353" s="72"/>
      <c r="E353" s="72"/>
      <c r="F353" s="72"/>
      <c r="G353" s="74"/>
      <c r="H353" s="63"/>
      <c r="I353" s="63"/>
      <c r="J353" s="63"/>
    </row>
    <row r="354" spans="1:10" s="68" customFormat="1">
      <c r="A354" s="66"/>
      <c r="B354" s="67"/>
      <c r="C354" s="67"/>
      <c r="D354" s="72"/>
      <c r="E354" s="72"/>
      <c r="F354" s="72"/>
      <c r="G354" s="74"/>
      <c r="H354" s="63"/>
      <c r="I354" s="63"/>
      <c r="J354" s="63"/>
    </row>
    <row r="355" spans="1:10" s="68" customFormat="1">
      <c r="A355" s="66"/>
      <c r="B355" s="67"/>
      <c r="C355" s="67"/>
      <c r="D355" s="72"/>
      <c r="E355" s="72"/>
      <c r="F355" s="72"/>
      <c r="G355" s="74"/>
      <c r="H355" s="63"/>
      <c r="I355" s="63"/>
      <c r="J355" s="63"/>
    </row>
    <row r="356" spans="1:10" s="68" customFormat="1">
      <c r="A356" s="66"/>
      <c r="B356" s="67"/>
      <c r="C356" s="67"/>
      <c r="D356" s="72"/>
      <c r="E356" s="72"/>
      <c r="F356" s="72"/>
      <c r="G356" s="74"/>
      <c r="H356" s="63"/>
      <c r="I356" s="63"/>
      <c r="J356" s="63"/>
    </row>
    <row r="357" spans="1:10" s="68" customFormat="1">
      <c r="A357" s="66"/>
      <c r="B357" s="67"/>
      <c r="C357" s="67"/>
      <c r="D357" s="72"/>
      <c r="E357" s="72"/>
      <c r="F357" s="72"/>
      <c r="G357" s="74"/>
      <c r="H357" s="63"/>
      <c r="I357" s="63"/>
      <c r="J357" s="63"/>
    </row>
    <row r="358" spans="1:10" s="68" customFormat="1">
      <c r="A358" s="66"/>
      <c r="B358" s="67"/>
      <c r="C358" s="67"/>
      <c r="D358" s="72"/>
      <c r="E358" s="72"/>
      <c r="F358" s="72"/>
      <c r="G358" s="74"/>
      <c r="H358" s="63"/>
      <c r="I358" s="63"/>
      <c r="J358" s="63"/>
    </row>
    <row r="359" spans="1:10" s="68" customFormat="1">
      <c r="A359" s="66"/>
      <c r="B359" s="67"/>
      <c r="C359" s="67"/>
      <c r="D359" s="72"/>
      <c r="E359" s="72"/>
      <c r="F359" s="72"/>
      <c r="G359" s="74"/>
      <c r="H359" s="63"/>
      <c r="I359" s="63"/>
      <c r="J359" s="63"/>
    </row>
    <row r="360" spans="1:10" s="68" customFormat="1">
      <c r="A360" s="66"/>
      <c r="B360" s="67"/>
      <c r="C360" s="67"/>
      <c r="D360" s="72"/>
      <c r="E360" s="72"/>
      <c r="F360" s="72"/>
      <c r="G360" s="74"/>
      <c r="H360" s="63"/>
      <c r="I360" s="63"/>
      <c r="J360" s="63"/>
    </row>
    <row r="361" spans="1:10" s="68" customFormat="1">
      <c r="A361" s="66"/>
      <c r="B361" s="67"/>
      <c r="C361" s="67"/>
      <c r="D361" s="72"/>
      <c r="E361" s="72"/>
      <c r="F361" s="72"/>
      <c r="G361" s="74"/>
      <c r="H361" s="63"/>
      <c r="I361" s="63"/>
      <c r="J361" s="63"/>
    </row>
    <row r="362" spans="1:10" s="68" customFormat="1">
      <c r="A362" s="66"/>
      <c r="B362" s="67"/>
      <c r="C362" s="67"/>
      <c r="D362" s="72"/>
      <c r="E362" s="72"/>
      <c r="F362" s="72"/>
      <c r="G362" s="74"/>
      <c r="H362" s="63"/>
      <c r="I362" s="63"/>
      <c r="J362" s="63"/>
    </row>
    <row r="363" spans="1:10" s="68" customFormat="1">
      <c r="A363" s="66"/>
      <c r="B363" s="67"/>
      <c r="C363" s="67"/>
      <c r="D363" s="72"/>
      <c r="E363" s="72"/>
      <c r="F363" s="72"/>
      <c r="G363" s="74"/>
      <c r="H363" s="63"/>
      <c r="I363" s="63"/>
      <c r="J363" s="63"/>
    </row>
    <row r="364" spans="1:10" s="68" customFormat="1">
      <c r="A364" s="66"/>
      <c r="B364" s="67"/>
      <c r="C364" s="67"/>
      <c r="D364" s="72"/>
      <c r="E364" s="72"/>
      <c r="F364" s="72"/>
      <c r="G364" s="74"/>
      <c r="H364" s="63"/>
      <c r="I364" s="63"/>
      <c r="J364" s="63"/>
    </row>
    <row r="365" spans="1:10" s="68" customFormat="1">
      <c r="A365" s="66"/>
      <c r="B365" s="67"/>
      <c r="C365" s="67"/>
      <c r="D365" s="72"/>
      <c r="E365" s="72"/>
      <c r="F365" s="72"/>
      <c r="G365" s="74"/>
      <c r="H365" s="63"/>
      <c r="I365" s="63"/>
      <c r="J365" s="63"/>
    </row>
    <row r="366" spans="1:10" s="68" customFormat="1">
      <c r="A366" s="66"/>
      <c r="B366" s="67"/>
      <c r="C366" s="67"/>
      <c r="D366" s="72"/>
      <c r="E366" s="72"/>
      <c r="F366" s="72"/>
      <c r="G366" s="74"/>
      <c r="H366" s="63"/>
      <c r="I366" s="63"/>
      <c r="J366" s="63"/>
    </row>
    <row r="367" spans="1:10" s="68" customFormat="1">
      <c r="A367" s="66"/>
      <c r="B367" s="67"/>
      <c r="C367" s="67"/>
      <c r="D367" s="72"/>
      <c r="E367" s="72"/>
      <c r="F367" s="72"/>
      <c r="G367" s="74"/>
      <c r="H367" s="63"/>
      <c r="I367" s="63"/>
      <c r="J367" s="63"/>
    </row>
    <row r="368" spans="1:10" s="68" customFormat="1">
      <c r="A368" s="66"/>
      <c r="B368" s="67"/>
      <c r="C368" s="67"/>
      <c r="D368" s="72"/>
      <c r="E368" s="72"/>
      <c r="F368" s="72"/>
      <c r="G368" s="74"/>
      <c r="H368" s="63"/>
      <c r="I368" s="63"/>
      <c r="J368" s="63"/>
    </row>
    <row r="369" spans="1:10" s="68" customFormat="1">
      <c r="A369" s="66"/>
      <c r="B369" s="67"/>
      <c r="C369" s="67"/>
      <c r="D369" s="72"/>
      <c r="E369" s="72"/>
      <c r="F369" s="72"/>
      <c r="G369" s="74"/>
      <c r="H369" s="63"/>
      <c r="I369" s="63"/>
      <c r="J369" s="63"/>
    </row>
    <row r="370" spans="1:10" s="68" customFormat="1">
      <c r="A370" s="66"/>
      <c r="B370" s="67"/>
      <c r="C370" s="67"/>
      <c r="D370" s="72"/>
      <c r="E370" s="72"/>
      <c r="F370" s="72"/>
      <c r="G370" s="74"/>
      <c r="H370" s="63"/>
      <c r="I370" s="63"/>
      <c r="J370" s="63"/>
    </row>
    <row r="371" spans="1:10" s="68" customFormat="1">
      <c r="A371" s="66"/>
      <c r="B371" s="67"/>
      <c r="C371" s="67"/>
      <c r="D371" s="72"/>
      <c r="E371" s="72"/>
      <c r="F371" s="72"/>
      <c r="G371" s="74"/>
      <c r="H371" s="63"/>
      <c r="I371" s="63"/>
      <c r="J371" s="63"/>
    </row>
    <row r="372" spans="1:10" s="68" customFormat="1">
      <c r="A372" s="66"/>
      <c r="B372" s="67"/>
      <c r="C372" s="67"/>
      <c r="D372" s="72"/>
      <c r="E372" s="72"/>
      <c r="F372" s="72"/>
      <c r="G372" s="74"/>
      <c r="H372" s="63"/>
      <c r="I372" s="63"/>
      <c r="J372" s="63"/>
    </row>
    <row r="373" spans="1:10" s="68" customFormat="1">
      <c r="A373" s="66"/>
      <c r="B373" s="67"/>
      <c r="C373" s="67"/>
      <c r="D373" s="72"/>
      <c r="E373" s="72"/>
      <c r="F373" s="72"/>
      <c r="G373" s="74"/>
      <c r="H373" s="63"/>
      <c r="I373" s="63"/>
      <c r="J373" s="63"/>
    </row>
    <row r="374" spans="1:10" s="68" customFormat="1">
      <c r="A374" s="66"/>
      <c r="B374" s="67"/>
      <c r="C374" s="67"/>
      <c r="D374" s="72"/>
      <c r="E374" s="72"/>
      <c r="F374" s="72"/>
      <c r="G374" s="74"/>
      <c r="H374" s="63"/>
      <c r="I374" s="63"/>
      <c r="J374" s="63"/>
    </row>
    <row r="375" spans="1:10" s="68" customFormat="1">
      <c r="A375" s="66"/>
      <c r="B375" s="67"/>
      <c r="C375" s="67"/>
      <c r="D375" s="72"/>
      <c r="E375" s="72"/>
      <c r="F375" s="72"/>
      <c r="G375" s="74"/>
      <c r="H375" s="63"/>
      <c r="I375" s="63"/>
      <c r="J375" s="63"/>
    </row>
    <row r="376" spans="1:10" s="68" customFormat="1">
      <c r="A376" s="66"/>
      <c r="B376" s="67"/>
      <c r="C376" s="67"/>
      <c r="D376" s="72"/>
      <c r="E376" s="72"/>
      <c r="F376" s="72"/>
      <c r="G376" s="74"/>
      <c r="H376" s="63"/>
      <c r="I376" s="63"/>
      <c r="J376" s="63"/>
    </row>
    <row r="377" spans="1:10" s="68" customFormat="1">
      <c r="A377" s="66"/>
      <c r="B377" s="67"/>
      <c r="C377" s="67"/>
      <c r="D377" s="72"/>
      <c r="E377" s="72"/>
      <c r="F377" s="72"/>
      <c r="G377" s="74"/>
      <c r="H377" s="63"/>
      <c r="I377" s="63"/>
      <c r="J377" s="63"/>
    </row>
    <row r="378" spans="1:10" s="68" customFormat="1">
      <c r="A378" s="66"/>
      <c r="B378" s="67"/>
      <c r="C378" s="67"/>
      <c r="D378" s="72"/>
      <c r="E378" s="72"/>
      <c r="F378" s="72"/>
      <c r="G378" s="74"/>
      <c r="H378" s="63"/>
      <c r="I378" s="63"/>
      <c r="J378" s="63"/>
    </row>
    <row r="379" spans="1:10" s="68" customFormat="1">
      <c r="A379" s="66"/>
      <c r="B379" s="67"/>
      <c r="C379" s="67"/>
      <c r="D379" s="72"/>
      <c r="E379" s="72"/>
      <c r="F379" s="72"/>
      <c r="G379" s="74"/>
      <c r="H379" s="63"/>
      <c r="I379" s="63"/>
      <c r="J379" s="63"/>
    </row>
    <row r="380" spans="1:10" s="68" customFormat="1">
      <c r="A380" s="66"/>
      <c r="B380" s="67"/>
      <c r="C380" s="67"/>
      <c r="D380" s="72"/>
      <c r="E380" s="72"/>
      <c r="F380" s="72"/>
      <c r="G380" s="74"/>
      <c r="H380" s="63"/>
      <c r="I380" s="63"/>
      <c r="J380" s="63"/>
    </row>
    <row r="381" spans="1:10" s="68" customFormat="1">
      <c r="A381" s="66"/>
      <c r="B381" s="67"/>
      <c r="C381" s="67"/>
      <c r="D381" s="72"/>
      <c r="E381" s="72"/>
      <c r="F381" s="72"/>
      <c r="G381" s="74"/>
      <c r="H381" s="63"/>
      <c r="I381" s="63"/>
      <c r="J381" s="63"/>
    </row>
    <row r="382" spans="1:10" s="68" customFormat="1">
      <c r="A382" s="66"/>
      <c r="B382" s="67"/>
      <c r="C382" s="67"/>
      <c r="D382" s="72"/>
      <c r="E382" s="72"/>
      <c r="F382" s="72"/>
      <c r="G382" s="74"/>
      <c r="H382" s="63"/>
      <c r="I382" s="63"/>
      <c r="J382" s="63"/>
    </row>
    <row r="383" spans="1:10" s="68" customFormat="1">
      <c r="A383" s="66"/>
      <c r="B383" s="67"/>
      <c r="C383" s="67"/>
      <c r="D383" s="72"/>
      <c r="E383" s="72"/>
      <c r="F383" s="72"/>
      <c r="G383" s="74"/>
      <c r="H383" s="63"/>
      <c r="I383" s="63"/>
      <c r="J383" s="63"/>
    </row>
    <row r="384" spans="1:10" s="68" customFormat="1">
      <c r="A384" s="66"/>
      <c r="B384" s="67"/>
      <c r="C384" s="67"/>
      <c r="D384" s="72"/>
      <c r="E384" s="72"/>
      <c r="F384" s="72"/>
      <c r="G384" s="74"/>
      <c r="H384" s="63"/>
      <c r="I384" s="63"/>
      <c r="J384" s="63"/>
    </row>
    <row r="385" spans="1:10" s="68" customFormat="1">
      <c r="A385" s="66"/>
      <c r="B385" s="67"/>
      <c r="C385" s="67"/>
      <c r="D385" s="72"/>
      <c r="E385" s="72"/>
      <c r="F385" s="72"/>
      <c r="G385" s="74"/>
      <c r="H385" s="63"/>
      <c r="I385" s="63"/>
      <c r="J385" s="63"/>
    </row>
    <row r="386" spans="1:10" s="68" customFormat="1">
      <c r="A386" s="66"/>
      <c r="B386" s="67"/>
      <c r="C386" s="67"/>
      <c r="D386" s="72"/>
      <c r="E386" s="72"/>
      <c r="F386" s="72"/>
      <c r="G386" s="74"/>
      <c r="H386" s="63"/>
      <c r="I386" s="63"/>
      <c r="J386" s="63"/>
    </row>
    <row r="387" spans="1:10" s="68" customFormat="1">
      <c r="A387" s="66"/>
      <c r="B387" s="67"/>
      <c r="C387" s="67"/>
      <c r="D387" s="72"/>
      <c r="E387" s="72"/>
      <c r="F387" s="72"/>
      <c r="G387" s="74"/>
      <c r="H387" s="63"/>
      <c r="I387" s="63"/>
      <c r="J387" s="63"/>
    </row>
    <row r="388" spans="1:10" s="68" customFormat="1">
      <c r="A388" s="66"/>
      <c r="B388" s="67"/>
      <c r="C388" s="67"/>
      <c r="D388" s="72"/>
      <c r="E388" s="72"/>
      <c r="F388" s="72"/>
      <c r="G388" s="74"/>
      <c r="H388" s="63"/>
      <c r="I388" s="63"/>
      <c r="J388" s="63"/>
    </row>
    <row r="389" spans="1:10" s="68" customFormat="1">
      <c r="A389" s="66"/>
      <c r="B389" s="67"/>
      <c r="C389" s="67"/>
      <c r="D389" s="72"/>
      <c r="E389" s="72"/>
      <c r="F389" s="72"/>
      <c r="G389" s="74"/>
      <c r="H389" s="63"/>
      <c r="I389" s="63"/>
      <c r="J389" s="63"/>
    </row>
    <row r="390" spans="1:10" s="68" customFormat="1">
      <c r="A390" s="66"/>
      <c r="B390" s="67"/>
      <c r="C390" s="67"/>
      <c r="D390" s="72"/>
      <c r="E390" s="72"/>
      <c r="F390" s="72"/>
      <c r="G390" s="74"/>
      <c r="H390" s="63"/>
      <c r="I390" s="63"/>
      <c r="J390" s="63"/>
    </row>
    <row r="391" spans="1:10" s="68" customFormat="1">
      <c r="A391" s="66"/>
      <c r="B391" s="67"/>
      <c r="C391" s="67"/>
      <c r="D391" s="72"/>
      <c r="E391" s="72"/>
      <c r="F391" s="72"/>
      <c r="G391" s="74"/>
      <c r="H391" s="63"/>
      <c r="I391" s="63"/>
      <c r="J391" s="63"/>
    </row>
    <row r="392" spans="1:10" s="68" customFormat="1">
      <c r="A392" s="66"/>
      <c r="B392" s="67"/>
      <c r="C392" s="67"/>
      <c r="D392" s="72"/>
      <c r="E392" s="72"/>
      <c r="F392" s="72"/>
      <c r="G392" s="74"/>
      <c r="H392" s="63"/>
      <c r="I392" s="63"/>
      <c r="J392" s="63"/>
    </row>
    <row r="393" spans="1:10" s="68" customFormat="1">
      <c r="A393" s="66"/>
      <c r="B393" s="67"/>
      <c r="C393" s="67"/>
      <c r="D393" s="72"/>
      <c r="E393" s="72"/>
      <c r="F393" s="72"/>
      <c r="G393" s="74"/>
      <c r="H393" s="63"/>
      <c r="I393" s="63"/>
      <c r="J393" s="63"/>
    </row>
    <row r="394" spans="1:10" s="68" customFormat="1">
      <c r="A394" s="66"/>
      <c r="B394" s="67"/>
      <c r="C394" s="67"/>
      <c r="D394" s="72"/>
      <c r="E394" s="72"/>
      <c r="F394" s="72"/>
      <c r="G394" s="74"/>
      <c r="H394" s="63"/>
      <c r="I394" s="63"/>
      <c r="J394" s="63"/>
    </row>
    <row r="395" spans="1:10" s="68" customFormat="1">
      <c r="A395" s="66"/>
      <c r="B395" s="67"/>
      <c r="C395" s="67"/>
      <c r="D395" s="72"/>
      <c r="E395" s="72"/>
      <c r="F395" s="72"/>
      <c r="G395" s="74"/>
      <c r="H395" s="63"/>
      <c r="I395" s="63"/>
      <c r="J395" s="63"/>
    </row>
    <row r="396" spans="1:10" s="68" customFormat="1">
      <c r="A396" s="66"/>
      <c r="B396" s="67"/>
      <c r="C396" s="67"/>
      <c r="D396" s="72"/>
      <c r="E396" s="72"/>
      <c r="F396" s="72"/>
      <c r="G396" s="74"/>
      <c r="H396" s="63"/>
      <c r="I396" s="63"/>
      <c r="J396" s="63"/>
    </row>
    <row r="397" spans="1:10" s="68" customFormat="1">
      <c r="A397" s="66"/>
      <c r="B397" s="67"/>
      <c r="C397" s="67"/>
      <c r="D397" s="72"/>
      <c r="E397" s="72"/>
      <c r="F397" s="72"/>
      <c r="G397" s="74"/>
      <c r="H397" s="63"/>
      <c r="I397" s="63"/>
      <c r="J397" s="63"/>
    </row>
    <row r="398" spans="1:10" s="68" customFormat="1">
      <c r="A398" s="66"/>
      <c r="B398" s="67"/>
      <c r="C398" s="67"/>
      <c r="D398" s="72"/>
      <c r="E398" s="72"/>
      <c r="F398" s="72"/>
      <c r="G398" s="74"/>
      <c r="H398" s="63"/>
      <c r="I398" s="63"/>
      <c r="J398" s="63"/>
    </row>
    <row r="399" spans="1:10" s="68" customFormat="1">
      <c r="A399" s="66"/>
      <c r="B399" s="67"/>
      <c r="C399" s="67"/>
      <c r="D399" s="72"/>
      <c r="E399" s="72"/>
      <c r="F399" s="72"/>
      <c r="G399" s="74"/>
      <c r="H399" s="63"/>
      <c r="I399" s="63"/>
      <c r="J399" s="63"/>
    </row>
    <row r="400" spans="1:10" s="68" customFormat="1">
      <c r="A400" s="66"/>
      <c r="B400" s="67"/>
      <c r="C400" s="67"/>
      <c r="D400" s="72"/>
      <c r="E400" s="72"/>
      <c r="F400" s="72"/>
      <c r="G400" s="74"/>
      <c r="H400" s="63"/>
      <c r="I400" s="63"/>
      <c r="J400" s="63"/>
    </row>
    <row r="401" spans="1:10" s="68" customFormat="1">
      <c r="A401" s="66"/>
      <c r="B401" s="67"/>
      <c r="C401" s="67"/>
      <c r="D401" s="72"/>
      <c r="E401" s="72"/>
      <c r="F401" s="72"/>
      <c r="G401" s="74"/>
      <c r="H401" s="63"/>
      <c r="I401" s="63"/>
      <c r="J401" s="63"/>
    </row>
    <row r="402" spans="1:10" s="68" customFormat="1">
      <c r="A402" s="66"/>
      <c r="B402" s="67"/>
      <c r="C402" s="67"/>
      <c r="D402" s="72"/>
      <c r="E402" s="72"/>
      <c r="F402" s="72"/>
      <c r="G402" s="74"/>
      <c r="H402" s="63"/>
      <c r="I402" s="63"/>
      <c r="J402" s="63"/>
    </row>
    <row r="403" spans="1:10" s="68" customFormat="1">
      <c r="A403" s="66"/>
      <c r="B403" s="67"/>
      <c r="C403" s="67"/>
      <c r="D403" s="72"/>
      <c r="E403" s="72"/>
      <c r="F403" s="72"/>
      <c r="G403" s="74"/>
      <c r="H403" s="63"/>
      <c r="I403" s="63"/>
      <c r="J403" s="63"/>
    </row>
    <row r="404" spans="1:10" s="68" customFormat="1">
      <c r="A404" s="66"/>
      <c r="B404" s="67"/>
      <c r="C404" s="67"/>
      <c r="D404" s="72"/>
      <c r="E404" s="72"/>
      <c r="F404" s="72"/>
      <c r="G404" s="74"/>
      <c r="H404" s="63"/>
      <c r="I404" s="63"/>
      <c r="J404" s="63"/>
    </row>
    <row r="405" spans="1:10" s="68" customFormat="1">
      <c r="A405" s="66"/>
      <c r="B405" s="67"/>
      <c r="C405" s="67"/>
      <c r="D405" s="72"/>
      <c r="E405" s="72"/>
      <c r="F405" s="72"/>
      <c r="G405" s="74"/>
      <c r="H405" s="63"/>
      <c r="I405" s="63"/>
      <c r="J405" s="63"/>
    </row>
    <row r="406" spans="1:10" s="68" customFormat="1">
      <c r="A406" s="66"/>
      <c r="B406" s="67"/>
      <c r="C406" s="67"/>
      <c r="D406" s="72"/>
      <c r="E406" s="72"/>
      <c r="F406" s="72"/>
      <c r="G406" s="74"/>
      <c r="H406" s="63"/>
      <c r="I406" s="63"/>
      <c r="J406" s="63"/>
    </row>
    <row r="407" spans="1:10" s="68" customFormat="1">
      <c r="A407" s="66"/>
      <c r="B407" s="67"/>
      <c r="C407" s="67"/>
      <c r="D407" s="72"/>
      <c r="E407" s="72"/>
      <c r="F407" s="72"/>
      <c r="G407" s="74"/>
      <c r="H407" s="63"/>
      <c r="I407" s="63"/>
      <c r="J407" s="63"/>
    </row>
    <row r="408" spans="1:10" s="68" customFormat="1">
      <c r="A408" s="66"/>
      <c r="B408" s="67"/>
      <c r="C408" s="67"/>
      <c r="D408" s="72"/>
      <c r="E408" s="72"/>
      <c r="F408" s="72"/>
      <c r="G408" s="74"/>
      <c r="H408" s="63"/>
      <c r="I408" s="63"/>
      <c r="J408" s="63"/>
    </row>
    <row r="409" spans="1:10" s="68" customFormat="1">
      <c r="A409" s="66"/>
      <c r="B409" s="67"/>
      <c r="C409" s="67"/>
      <c r="D409" s="72"/>
      <c r="E409" s="72"/>
      <c r="F409" s="72"/>
      <c r="G409" s="74"/>
      <c r="H409" s="63"/>
      <c r="I409" s="63"/>
      <c r="J409" s="63"/>
    </row>
    <row r="410" spans="1:10" s="68" customFormat="1">
      <c r="A410" s="66"/>
      <c r="B410" s="67"/>
      <c r="C410" s="67"/>
      <c r="D410" s="72"/>
      <c r="E410" s="72"/>
      <c r="F410" s="72"/>
      <c r="G410" s="74"/>
      <c r="H410" s="63"/>
      <c r="I410" s="63"/>
      <c r="J410" s="63"/>
    </row>
    <row r="411" spans="1:10" s="68" customFormat="1">
      <c r="A411" s="66"/>
      <c r="B411" s="67"/>
      <c r="C411" s="67"/>
      <c r="D411" s="72"/>
      <c r="E411" s="72"/>
      <c r="F411" s="72"/>
      <c r="G411" s="74"/>
      <c r="H411" s="63"/>
      <c r="I411" s="63"/>
      <c r="J411" s="63"/>
    </row>
    <row r="412" spans="1:10" s="68" customFormat="1">
      <c r="A412" s="66"/>
      <c r="B412" s="67"/>
      <c r="C412" s="67"/>
      <c r="D412" s="72"/>
      <c r="E412" s="72"/>
      <c r="F412" s="72"/>
      <c r="G412" s="74"/>
      <c r="H412" s="63"/>
      <c r="I412" s="63"/>
      <c r="J412" s="63"/>
    </row>
    <row r="413" spans="1:10" s="68" customFormat="1">
      <c r="A413" s="66"/>
      <c r="B413" s="67"/>
      <c r="C413" s="67"/>
      <c r="D413" s="72"/>
      <c r="E413" s="72"/>
      <c r="F413" s="72"/>
      <c r="G413" s="74"/>
      <c r="H413" s="63"/>
      <c r="I413" s="63"/>
      <c r="J413" s="63"/>
    </row>
    <row r="414" spans="1:10" s="68" customFormat="1">
      <c r="A414" s="66"/>
      <c r="B414" s="67"/>
      <c r="C414" s="67"/>
      <c r="D414" s="72"/>
      <c r="E414" s="72"/>
      <c r="F414" s="72"/>
      <c r="G414" s="74"/>
      <c r="H414" s="63"/>
      <c r="I414" s="63"/>
      <c r="J414" s="63"/>
    </row>
    <row r="415" spans="1:10" s="68" customFormat="1">
      <c r="A415" s="66"/>
      <c r="B415" s="67"/>
      <c r="C415" s="67"/>
      <c r="D415" s="72"/>
      <c r="E415" s="72"/>
      <c r="F415" s="72"/>
      <c r="G415" s="74"/>
      <c r="H415" s="63"/>
      <c r="I415" s="63"/>
      <c r="J415" s="63"/>
    </row>
    <row r="416" spans="1:10" s="68" customFormat="1">
      <c r="A416" s="66"/>
      <c r="B416" s="67"/>
      <c r="C416" s="67"/>
      <c r="D416" s="72"/>
      <c r="E416" s="72"/>
      <c r="F416" s="72"/>
      <c r="G416" s="74"/>
      <c r="H416" s="63"/>
      <c r="I416" s="63"/>
      <c r="J416" s="63"/>
    </row>
    <row r="417" spans="1:10" s="68" customFormat="1">
      <c r="A417" s="66"/>
      <c r="B417" s="67"/>
      <c r="C417" s="67"/>
      <c r="D417" s="72"/>
      <c r="E417" s="72"/>
      <c r="F417" s="72"/>
      <c r="G417" s="74"/>
      <c r="H417" s="63"/>
      <c r="I417" s="63"/>
      <c r="J417" s="63"/>
    </row>
    <row r="418" spans="1:10" s="68" customFormat="1">
      <c r="A418" s="66"/>
      <c r="B418" s="67"/>
      <c r="C418" s="67"/>
      <c r="D418" s="72"/>
      <c r="E418" s="72"/>
      <c r="F418" s="72"/>
      <c r="G418" s="74"/>
      <c r="H418" s="63"/>
      <c r="I418" s="63"/>
      <c r="J418" s="63"/>
    </row>
    <row r="419" spans="1:10" s="68" customFormat="1">
      <c r="A419" s="66"/>
      <c r="B419" s="67"/>
      <c r="C419" s="67"/>
      <c r="D419" s="72"/>
      <c r="E419" s="72"/>
      <c r="F419" s="72"/>
      <c r="G419" s="74"/>
      <c r="H419" s="63"/>
      <c r="I419" s="63"/>
      <c r="J419" s="63"/>
    </row>
    <row r="420" spans="1:10" s="68" customFormat="1">
      <c r="A420" s="66"/>
      <c r="B420" s="67"/>
      <c r="C420" s="67"/>
      <c r="D420" s="72"/>
      <c r="E420" s="72"/>
      <c r="F420" s="72"/>
      <c r="G420" s="74"/>
      <c r="H420" s="63"/>
      <c r="I420" s="63"/>
      <c r="J420" s="63"/>
    </row>
    <row r="421" spans="1:10" s="68" customFormat="1">
      <c r="A421" s="66"/>
      <c r="B421" s="67"/>
      <c r="C421" s="67"/>
      <c r="D421" s="72"/>
      <c r="E421" s="72"/>
      <c r="F421" s="72"/>
      <c r="G421" s="74"/>
      <c r="H421" s="63"/>
      <c r="I421" s="63"/>
      <c r="J421" s="63"/>
    </row>
    <row r="422" spans="1:10" s="68" customFormat="1">
      <c r="A422" s="66"/>
      <c r="B422" s="67"/>
      <c r="C422" s="67"/>
      <c r="D422" s="72"/>
      <c r="E422" s="72"/>
      <c r="F422" s="72"/>
      <c r="G422" s="74"/>
      <c r="H422" s="63"/>
      <c r="I422" s="63"/>
      <c r="J422" s="63"/>
    </row>
    <row r="423" spans="1:10" s="68" customFormat="1">
      <c r="A423" s="66"/>
      <c r="B423" s="67"/>
      <c r="C423" s="67"/>
      <c r="D423" s="72"/>
      <c r="E423" s="72"/>
      <c r="F423" s="72"/>
      <c r="G423" s="74"/>
      <c r="H423" s="63"/>
      <c r="I423" s="63"/>
      <c r="J423" s="63"/>
    </row>
    <row r="424" spans="1:10" s="68" customFormat="1">
      <c r="A424" s="66"/>
      <c r="B424" s="67"/>
      <c r="C424" s="67"/>
      <c r="D424" s="72"/>
      <c r="E424" s="72"/>
      <c r="F424" s="72"/>
      <c r="G424" s="74"/>
      <c r="H424" s="63"/>
      <c r="I424" s="63"/>
      <c r="J424" s="63"/>
    </row>
    <row r="425" spans="1:10" s="68" customFormat="1">
      <c r="A425" s="66"/>
      <c r="B425" s="67"/>
      <c r="C425" s="67"/>
      <c r="D425" s="72"/>
      <c r="E425" s="72"/>
      <c r="F425" s="72"/>
      <c r="G425" s="74"/>
      <c r="H425" s="63"/>
      <c r="I425" s="63"/>
      <c r="J425" s="63"/>
    </row>
    <row r="426" spans="1:10" s="68" customFormat="1">
      <c r="A426" s="66"/>
      <c r="B426" s="67"/>
      <c r="C426" s="67"/>
      <c r="D426" s="72"/>
      <c r="E426" s="72"/>
      <c r="F426" s="72"/>
      <c r="G426" s="74"/>
      <c r="H426" s="63"/>
      <c r="I426" s="63"/>
      <c r="J426" s="63"/>
    </row>
    <row r="427" spans="1:10" s="68" customFormat="1">
      <c r="A427" s="66"/>
      <c r="B427" s="67"/>
      <c r="C427" s="67"/>
      <c r="D427" s="72"/>
      <c r="E427" s="72"/>
      <c r="F427" s="72"/>
      <c r="G427" s="74"/>
      <c r="H427" s="63"/>
      <c r="I427" s="63"/>
      <c r="J427" s="63"/>
    </row>
    <row r="428" spans="1:10" s="68" customFormat="1">
      <c r="A428" s="66"/>
      <c r="B428" s="67"/>
      <c r="C428" s="67"/>
      <c r="D428" s="72"/>
      <c r="E428" s="72"/>
      <c r="F428" s="72"/>
      <c r="G428" s="74"/>
      <c r="H428" s="63"/>
      <c r="I428" s="63"/>
      <c r="J428" s="63"/>
    </row>
    <row r="429" spans="1:10" s="68" customFormat="1">
      <c r="A429" s="66"/>
      <c r="B429" s="67"/>
      <c r="C429" s="67"/>
      <c r="D429" s="72"/>
      <c r="E429" s="72"/>
      <c r="F429" s="72"/>
      <c r="G429" s="74"/>
      <c r="H429" s="63"/>
      <c r="I429" s="63"/>
      <c r="J429" s="63"/>
    </row>
    <row r="430" spans="1:10" s="68" customFormat="1">
      <c r="A430" s="66"/>
      <c r="B430" s="67"/>
      <c r="C430" s="67"/>
      <c r="D430" s="72"/>
      <c r="E430" s="72"/>
      <c r="F430" s="72"/>
      <c r="G430" s="74"/>
      <c r="H430" s="63"/>
      <c r="I430" s="63"/>
      <c r="J430" s="63"/>
    </row>
    <row r="431" spans="1:10" s="68" customFormat="1">
      <c r="A431" s="66"/>
      <c r="B431" s="67"/>
      <c r="C431" s="67"/>
      <c r="D431" s="72"/>
      <c r="E431" s="72"/>
      <c r="F431" s="72"/>
      <c r="G431" s="74"/>
      <c r="H431" s="63"/>
      <c r="I431" s="63"/>
      <c r="J431" s="63"/>
    </row>
    <row r="432" spans="1:10" s="68" customFormat="1">
      <c r="A432" s="66"/>
      <c r="B432" s="67"/>
      <c r="C432" s="67"/>
      <c r="D432" s="72"/>
      <c r="E432" s="72"/>
      <c r="F432" s="72"/>
      <c r="G432" s="74"/>
      <c r="H432" s="63"/>
      <c r="I432" s="63"/>
      <c r="J432" s="63"/>
    </row>
    <row r="433" spans="1:10" s="68" customFormat="1">
      <c r="A433" s="66"/>
      <c r="B433" s="67"/>
      <c r="C433" s="67"/>
      <c r="D433" s="72"/>
      <c r="E433" s="72"/>
      <c r="F433" s="72"/>
      <c r="G433" s="74"/>
      <c r="H433" s="63"/>
      <c r="I433" s="63"/>
      <c r="J433" s="63"/>
    </row>
    <row r="434" spans="1:10" s="68" customFormat="1">
      <c r="A434" s="66"/>
      <c r="B434" s="67"/>
      <c r="C434" s="67"/>
      <c r="D434" s="72"/>
      <c r="E434" s="72"/>
      <c r="F434" s="72"/>
      <c r="G434" s="74"/>
      <c r="H434" s="63"/>
      <c r="I434" s="63"/>
      <c r="J434" s="63"/>
    </row>
    <row r="435" spans="1:10" s="68" customFormat="1">
      <c r="A435" s="66"/>
      <c r="B435" s="67"/>
      <c r="C435" s="67"/>
      <c r="D435" s="72"/>
      <c r="E435" s="72"/>
      <c r="F435" s="72"/>
      <c r="G435" s="74"/>
      <c r="H435" s="63"/>
      <c r="I435" s="63"/>
      <c r="J435" s="63"/>
    </row>
    <row r="436" spans="1:10" s="68" customFormat="1">
      <c r="A436" s="66"/>
      <c r="B436" s="67"/>
      <c r="C436" s="67"/>
      <c r="D436" s="72"/>
      <c r="E436" s="72"/>
      <c r="F436" s="72"/>
      <c r="G436" s="74"/>
      <c r="H436" s="63"/>
      <c r="I436" s="63"/>
      <c r="J436" s="63"/>
    </row>
    <row r="437" spans="1:10" s="68" customFormat="1">
      <c r="A437" s="66"/>
      <c r="B437" s="67"/>
      <c r="C437" s="67"/>
      <c r="D437" s="72"/>
      <c r="E437" s="72"/>
      <c r="F437" s="72"/>
      <c r="G437" s="74"/>
      <c r="H437" s="63"/>
      <c r="I437" s="63"/>
      <c r="J437" s="63"/>
    </row>
    <row r="438" spans="1:10" s="68" customFormat="1">
      <c r="A438" s="66"/>
      <c r="B438" s="67"/>
      <c r="C438" s="67"/>
      <c r="D438" s="72"/>
      <c r="E438" s="72"/>
      <c r="F438" s="72"/>
      <c r="G438" s="74"/>
      <c r="H438" s="63"/>
      <c r="I438" s="63"/>
      <c r="J438" s="63"/>
    </row>
    <row r="439" spans="1:10" s="68" customFormat="1">
      <c r="A439" s="66"/>
      <c r="B439" s="67"/>
      <c r="C439" s="67"/>
      <c r="D439" s="72"/>
      <c r="E439" s="72"/>
      <c r="F439" s="72"/>
      <c r="G439" s="74"/>
      <c r="H439" s="63"/>
      <c r="I439" s="63"/>
      <c r="J439" s="63"/>
    </row>
    <row r="440" spans="1:10" s="68" customFormat="1">
      <c r="A440" s="66"/>
      <c r="B440" s="67"/>
      <c r="C440" s="67"/>
      <c r="D440" s="72"/>
      <c r="E440" s="72"/>
      <c r="F440" s="72"/>
      <c r="G440" s="74"/>
      <c r="H440" s="63"/>
      <c r="I440" s="63"/>
      <c r="J440" s="63"/>
    </row>
    <row r="441" spans="1:10" s="68" customFormat="1">
      <c r="A441" s="66"/>
      <c r="B441" s="67"/>
      <c r="C441" s="67"/>
      <c r="D441" s="72"/>
      <c r="E441" s="72"/>
      <c r="F441" s="72"/>
      <c r="G441" s="74"/>
      <c r="H441" s="63"/>
      <c r="I441" s="63"/>
      <c r="J441" s="63"/>
    </row>
    <row r="442" spans="1:10" s="68" customFormat="1">
      <c r="A442" s="66"/>
      <c r="B442" s="67"/>
      <c r="C442" s="67"/>
      <c r="D442" s="72"/>
      <c r="E442" s="72"/>
      <c r="F442" s="72"/>
      <c r="G442" s="74"/>
      <c r="H442" s="63"/>
      <c r="I442" s="63"/>
      <c r="J442" s="63"/>
    </row>
    <row r="443" spans="1:10" s="68" customFormat="1">
      <c r="A443" s="66"/>
      <c r="B443" s="67"/>
      <c r="C443" s="67"/>
      <c r="D443" s="72"/>
      <c r="E443" s="72"/>
      <c r="F443" s="72"/>
      <c r="G443" s="74"/>
      <c r="H443" s="63"/>
      <c r="I443" s="63"/>
      <c r="J443" s="63"/>
    </row>
    <row r="444" spans="1:10" s="68" customFormat="1">
      <c r="A444" s="66"/>
      <c r="B444" s="67"/>
      <c r="C444" s="67"/>
      <c r="D444" s="72"/>
      <c r="E444" s="72"/>
      <c r="F444" s="72"/>
      <c r="G444" s="74"/>
      <c r="H444" s="63"/>
      <c r="I444" s="63"/>
      <c r="J444" s="63"/>
    </row>
    <row r="445" spans="1:10" s="68" customFormat="1">
      <c r="A445" s="66"/>
      <c r="B445" s="67"/>
      <c r="C445" s="67"/>
      <c r="D445" s="72"/>
      <c r="E445" s="72"/>
      <c r="F445" s="72"/>
      <c r="G445" s="74"/>
      <c r="H445" s="63"/>
      <c r="I445" s="63"/>
      <c r="J445" s="63"/>
    </row>
    <row r="446" spans="1:10" s="68" customFormat="1">
      <c r="A446" s="66"/>
      <c r="B446" s="67"/>
      <c r="C446" s="67"/>
      <c r="D446" s="72"/>
      <c r="E446" s="72"/>
      <c r="F446" s="72"/>
      <c r="G446" s="74"/>
      <c r="H446" s="63"/>
      <c r="I446" s="63"/>
      <c r="J446" s="63"/>
    </row>
    <row r="447" spans="1:10" s="68" customFormat="1">
      <c r="A447" s="66"/>
      <c r="B447" s="67"/>
      <c r="C447" s="67"/>
      <c r="D447" s="72"/>
      <c r="E447" s="72"/>
      <c r="F447" s="72"/>
      <c r="G447" s="74"/>
      <c r="H447" s="63"/>
      <c r="I447" s="63"/>
      <c r="J447" s="63"/>
    </row>
    <row r="448" spans="1:10" s="68" customFormat="1">
      <c r="A448" s="66"/>
      <c r="B448" s="67"/>
      <c r="C448" s="67"/>
      <c r="D448" s="72"/>
      <c r="E448" s="72"/>
      <c r="F448" s="72"/>
      <c r="G448" s="74"/>
      <c r="H448" s="63"/>
      <c r="I448" s="63"/>
      <c r="J448" s="63"/>
    </row>
    <row r="449" spans="1:10" s="68" customFormat="1">
      <c r="A449" s="66"/>
      <c r="B449" s="67"/>
      <c r="C449" s="67"/>
      <c r="D449" s="72"/>
      <c r="E449" s="72"/>
      <c r="F449" s="72"/>
      <c r="G449" s="74"/>
      <c r="H449" s="63"/>
      <c r="I449" s="63"/>
      <c r="J449" s="63"/>
    </row>
    <row r="450" spans="1:10" s="68" customFormat="1">
      <c r="A450" s="66"/>
      <c r="B450" s="67"/>
      <c r="C450" s="67"/>
      <c r="D450" s="72"/>
      <c r="E450" s="72"/>
      <c r="F450" s="72"/>
      <c r="G450" s="74"/>
      <c r="H450" s="63"/>
      <c r="I450" s="63"/>
      <c r="J450" s="63"/>
    </row>
    <row r="451" spans="1:10" s="68" customFormat="1">
      <c r="A451" s="66"/>
      <c r="B451" s="67"/>
      <c r="C451" s="67"/>
      <c r="D451" s="72"/>
      <c r="E451" s="72"/>
      <c r="F451" s="72"/>
      <c r="G451" s="74"/>
      <c r="H451" s="63"/>
      <c r="I451" s="63"/>
      <c r="J451" s="63"/>
    </row>
    <row r="452" spans="1:10" s="68" customFormat="1">
      <c r="A452" s="66"/>
      <c r="B452" s="67"/>
      <c r="C452" s="67"/>
      <c r="D452" s="72"/>
      <c r="E452" s="72"/>
      <c r="F452" s="72"/>
      <c r="G452" s="74"/>
      <c r="H452" s="63"/>
      <c r="I452" s="63"/>
      <c r="J452" s="63"/>
    </row>
    <row r="453" spans="1:10" s="68" customFormat="1">
      <c r="A453" s="66"/>
      <c r="B453" s="67"/>
      <c r="C453" s="67"/>
      <c r="D453" s="72"/>
      <c r="E453" s="72"/>
      <c r="F453" s="72"/>
      <c r="G453" s="74"/>
      <c r="H453" s="63"/>
      <c r="I453" s="63"/>
      <c r="J453" s="63"/>
    </row>
    <row r="454" spans="1:10" s="68" customFormat="1">
      <c r="A454" s="66"/>
      <c r="B454" s="67"/>
      <c r="C454" s="67"/>
      <c r="D454" s="72"/>
      <c r="E454" s="72"/>
      <c r="F454" s="72"/>
      <c r="G454" s="74"/>
      <c r="H454" s="63"/>
      <c r="I454" s="63"/>
      <c r="J454" s="63"/>
    </row>
    <row r="455" spans="1:10" s="68" customFormat="1">
      <c r="A455" s="66"/>
      <c r="B455" s="67"/>
      <c r="C455" s="67"/>
      <c r="D455" s="72"/>
      <c r="E455" s="72"/>
      <c r="F455" s="72"/>
      <c r="G455" s="74"/>
      <c r="H455" s="63"/>
      <c r="I455" s="63"/>
      <c r="J455" s="63"/>
    </row>
    <row r="456" spans="1:10" s="68" customFormat="1">
      <c r="A456" s="66"/>
      <c r="B456" s="67"/>
      <c r="C456" s="67"/>
      <c r="D456" s="72"/>
      <c r="E456" s="72"/>
      <c r="F456" s="72"/>
      <c r="G456" s="74"/>
      <c r="H456" s="63"/>
      <c r="I456" s="63"/>
      <c r="J456" s="63"/>
    </row>
    <row r="457" spans="1:10" s="68" customFormat="1">
      <c r="A457" s="66"/>
      <c r="B457" s="67"/>
      <c r="C457" s="67"/>
      <c r="D457" s="72"/>
      <c r="E457" s="72"/>
      <c r="F457" s="72"/>
      <c r="G457" s="74"/>
      <c r="H457" s="63"/>
      <c r="I457" s="63"/>
      <c r="J457" s="63"/>
    </row>
    <row r="458" spans="1:10" s="68" customFormat="1">
      <c r="A458" s="66"/>
      <c r="B458" s="67"/>
      <c r="C458" s="67"/>
      <c r="D458" s="72"/>
      <c r="E458" s="72"/>
      <c r="F458" s="72"/>
      <c r="G458" s="74"/>
      <c r="H458" s="63"/>
      <c r="I458" s="63"/>
      <c r="J458" s="63"/>
    </row>
    <row r="459" spans="1:10" s="68" customFormat="1">
      <c r="A459" s="66"/>
      <c r="B459" s="67"/>
      <c r="C459" s="67"/>
      <c r="D459" s="72"/>
      <c r="E459" s="72"/>
      <c r="F459" s="72"/>
      <c r="G459" s="74"/>
      <c r="H459" s="63"/>
      <c r="I459" s="63"/>
      <c r="J459" s="63"/>
    </row>
    <row r="460" spans="1:10" s="68" customFormat="1">
      <c r="A460" s="66"/>
      <c r="B460" s="67"/>
      <c r="C460" s="67"/>
      <c r="D460" s="72"/>
      <c r="E460" s="72"/>
      <c r="F460" s="72"/>
      <c r="G460" s="74"/>
      <c r="H460" s="63"/>
      <c r="I460" s="63"/>
      <c r="J460" s="63"/>
    </row>
    <row r="461" spans="1:10" s="68" customFormat="1">
      <c r="A461" s="66"/>
      <c r="B461" s="67"/>
      <c r="C461" s="67"/>
      <c r="D461" s="72"/>
      <c r="E461" s="72"/>
      <c r="F461" s="72"/>
      <c r="G461" s="74"/>
      <c r="H461" s="63"/>
      <c r="I461" s="63"/>
      <c r="J461" s="63"/>
    </row>
    <row r="462" spans="1:10" s="68" customFormat="1">
      <c r="A462" s="66"/>
      <c r="B462" s="67"/>
      <c r="C462" s="67"/>
      <c r="D462" s="72"/>
      <c r="E462" s="72"/>
      <c r="F462" s="72"/>
      <c r="G462" s="74"/>
      <c r="H462" s="63"/>
      <c r="I462" s="63"/>
      <c r="J462" s="63"/>
    </row>
    <row r="463" spans="1:10" s="68" customFormat="1">
      <c r="A463" s="66"/>
      <c r="B463" s="67"/>
      <c r="C463" s="67"/>
      <c r="D463" s="72"/>
      <c r="E463" s="72"/>
      <c r="F463" s="72"/>
      <c r="G463" s="74"/>
      <c r="H463" s="63"/>
      <c r="I463" s="63"/>
      <c r="J463" s="63"/>
    </row>
    <row r="464" spans="1:10" s="68" customFormat="1">
      <c r="A464" s="66"/>
      <c r="B464" s="67"/>
      <c r="C464" s="67"/>
      <c r="D464" s="72"/>
      <c r="E464" s="72"/>
      <c r="F464" s="72"/>
      <c r="G464" s="74"/>
      <c r="H464" s="63"/>
      <c r="I464" s="63"/>
      <c r="J464" s="63"/>
    </row>
    <row r="465" spans="1:10" s="68" customFormat="1">
      <c r="A465" s="66"/>
      <c r="B465" s="67"/>
      <c r="C465" s="67"/>
      <c r="D465" s="72"/>
      <c r="E465" s="72"/>
      <c r="F465" s="72"/>
      <c r="G465" s="74"/>
      <c r="H465" s="63"/>
      <c r="I465" s="63"/>
      <c r="J465" s="63"/>
    </row>
    <row r="466" spans="1:10" s="68" customFormat="1">
      <c r="A466" s="66"/>
      <c r="B466" s="67"/>
      <c r="C466" s="67"/>
      <c r="D466" s="72"/>
      <c r="E466" s="72"/>
      <c r="F466" s="72"/>
      <c r="G466" s="74"/>
      <c r="H466" s="63"/>
      <c r="I466" s="63"/>
      <c r="J466" s="63"/>
    </row>
    <row r="467" spans="1:10" s="68" customFormat="1">
      <c r="A467" s="66"/>
      <c r="B467" s="67"/>
      <c r="C467" s="67"/>
      <c r="D467" s="72"/>
      <c r="E467" s="72"/>
      <c r="F467" s="72"/>
      <c r="G467" s="74"/>
      <c r="H467" s="63"/>
      <c r="I467" s="63"/>
      <c r="J467" s="63"/>
    </row>
    <row r="468" spans="1:10" s="68" customFormat="1">
      <c r="A468" s="66"/>
      <c r="B468" s="67"/>
      <c r="C468" s="67"/>
      <c r="D468" s="72"/>
      <c r="E468" s="72"/>
      <c r="F468" s="72"/>
      <c r="G468" s="74"/>
      <c r="H468" s="63"/>
      <c r="I468" s="63"/>
      <c r="J468" s="63"/>
    </row>
    <row r="469" spans="1:10" s="68" customFormat="1">
      <c r="A469" s="66"/>
      <c r="B469" s="67"/>
      <c r="C469" s="67"/>
      <c r="D469" s="72"/>
      <c r="E469" s="72"/>
      <c r="F469" s="72"/>
      <c r="G469" s="74"/>
      <c r="H469" s="63"/>
      <c r="I469" s="63"/>
      <c r="J469" s="63"/>
    </row>
    <row r="470" spans="1:10" s="68" customFormat="1">
      <c r="A470" s="66"/>
      <c r="B470" s="67"/>
      <c r="C470" s="67"/>
      <c r="D470" s="72"/>
      <c r="E470" s="72"/>
      <c r="F470" s="72"/>
      <c r="G470" s="74"/>
      <c r="H470" s="63"/>
      <c r="I470" s="63"/>
      <c r="J470" s="63"/>
    </row>
    <row r="471" spans="1:10" s="68" customFormat="1">
      <c r="A471" s="66"/>
      <c r="B471" s="67"/>
      <c r="C471" s="67"/>
      <c r="D471" s="72"/>
      <c r="E471" s="72"/>
      <c r="F471" s="72"/>
      <c r="G471" s="74"/>
      <c r="H471" s="63"/>
      <c r="I471" s="63"/>
      <c r="J471" s="63"/>
    </row>
    <row r="472" spans="1:10" s="68" customFormat="1">
      <c r="A472" s="66"/>
      <c r="B472" s="67"/>
      <c r="C472" s="67"/>
      <c r="D472" s="72"/>
      <c r="E472" s="72"/>
      <c r="F472" s="72"/>
      <c r="G472" s="74"/>
      <c r="H472" s="63"/>
      <c r="I472" s="63"/>
      <c r="J472" s="63"/>
    </row>
    <row r="473" spans="1:10" s="68" customFormat="1">
      <c r="A473" s="66"/>
      <c r="B473" s="67"/>
      <c r="C473" s="67"/>
      <c r="D473" s="72"/>
      <c r="E473" s="72"/>
      <c r="F473" s="72"/>
      <c r="G473" s="74"/>
      <c r="H473" s="63"/>
      <c r="I473" s="63"/>
      <c r="J473" s="63"/>
    </row>
    <row r="474" spans="1:10" s="68" customFormat="1">
      <c r="A474" s="66"/>
      <c r="B474" s="67"/>
      <c r="C474" s="67"/>
      <c r="D474" s="72"/>
      <c r="E474" s="72"/>
      <c r="F474" s="72"/>
      <c r="G474" s="74"/>
      <c r="H474" s="63"/>
      <c r="I474" s="63"/>
      <c r="J474" s="63"/>
    </row>
    <row r="475" spans="1:10" s="68" customFormat="1">
      <c r="A475" s="66"/>
      <c r="B475" s="67"/>
      <c r="C475" s="67"/>
      <c r="D475" s="72"/>
      <c r="E475" s="72"/>
      <c r="F475" s="72"/>
      <c r="G475" s="74"/>
      <c r="H475" s="63"/>
      <c r="I475" s="63"/>
      <c r="J475" s="63"/>
    </row>
    <row r="476" spans="1:10" s="68" customFormat="1">
      <c r="A476" s="66"/>
      <c r="B476" s="67"/>
      <c r="C476" s="67"/>
      <c r="D476" s="72"/>
      <c r="E476" s="72"/>
      <c r="F476" s="72"/>
      <c r="G476" s="74"/>
      <c r="H476" s="63"/>
      <c r="I476" s="63"/>
      <c r="J476" s="63"/>
    </row>
    <row r="477" spans="1:10" s="68" customFormat="1">
      <c r="A477" s="66"/>
      <c r="B477" s="67"/>
      <c r="C477" s="67"/>
      <c r="D477" s="72"/>
      <c r="E477" s="72"/>
      <c r="F477" s="72"/>
      <c r="G477" s="74"/>
      <c r="H477" s="63"/>
      <c r="I477" s="63"/>
      <c r="J477" s="63"/>
    </row>
    <row r="478" spans="1:10" s="68" customFormat="1">
      <c r="A478" s="66"/>
      <c r="B478" s="67"/>
      <c r="C478" s="67"/>
      <c r="D478" s="72"/>
      <c r="E478" s="72"/>
      <c r="F478" s="72"/>
      <c r="G478" s="74"/>
      <c r="H478" s="63"/>
      <c r="I478" s="63"/>
      <c r="J478" s="63"/>
    </row>
    <row r="479" spans="1:10" s="68" customFormat="1">
      <c r="A479" s="66"/>
      <c r="B479" s="67"/>
      <c r="C479" s="67"/>
      <c r="D479" s="72"/>
      <c r="E479" s="72"/>
      <c r="F479" s="72"/>
      <c r="G479" s="74"/>
      <c r="H479" s="63"/>
      <c r="I479" s="63"/>
      <c r="J479" s="63"/>
    </row>
    <row r="480" spans="1:10" s="68" customFormat="1">
      <c r="A480" s="66"/>
      <c r="B480" s="67"/>
      <c r="C480" s="67"/>
      <c r="D480" s="72"/>
      <c r="E480" s="72"/>
      <c r="F480" s="72"/>
      <c r="G480" s="74"/>
      <c r="H480" s="63"/>
      <c r="I480" s="63"/>
      <c r="J480" s="63"/>
    </row>
    <row r="481" spans="1:10" s="68" customFormat="1">
      <c r="A481" s="66"/>
      <c r="B481" s="67"/>
      <c r="C481" s="67"/>
      <c r="D481" s="72"/>
      <c r="E481" s="72"/>
      <c r="F481" s="72"/>
      <c r="G481" s="74"/>
      <c r="H481" s="63"/>
      <c r="I481" s="63"/>
      <c r="J481" s="63"/>
    </row>
    <row r="482" spans="1:10" s="68" customFormat="1">
      <c r="A482" s="66"/>
      <c r="B482" s="67"/>
      <c r="C482" s="67"/>
      <c r="D482" s="72"/>
      <c r="E482" s="72"/>
      <c r="F482" s="72"/>
      <c r="G482" s="74"/>
      <c r="H482" s="63"/>
      <c r="I482" s="63"/>
      <c r="J482" s="63"/>
    </row>
    <row r="483" spans="1:10" s="68" customFormat="1">
      <c r="A483" s="66"/>
      <c r="B483" s="67"/>
      <c r="C483" s="67"/>
      <c r="D483" s="72"/>
      <c r="E483" s="72"/>
      <c r="F483" s="72"/>
      <c r="G483" s="74"/>
      <c r="H483" s="63"/>
      <c r="I483" s="63"/>
      <c r="J483" s="63"/>
    </row>
    <row r="484" spans="1:10" s="68" customFormat="1">
      <c r="A484" s="66"/>
      <c r="B484" s="67"/>
      <c r="C484" s="67"/>
      <c r="D484" s="72"/>
      <c r="E484" s="72"/>
      <c r="F484" s="72"/>
      <c r="G484" s="74"/>
      <c r="H484" s="63"/>
      <c r="I484" s="63"/>
      <c r="J484" s="63"/>
    </row>
    <row r="485" spans="1:10" s="68" customFormat="1">
      <c r="A485" s="66"/>
      <c r="B485" s="67"/>
      <c r="C485" s="67"/>
      <c r="D485" s="72"/>
      <c r="E485" s="72"/>
      <c r="F485" s="72"/>
      <c r="G485" s="74"/>
      <c r="H485" s="63"/>
      <c r="I485" s="63"/>
      <c r="J485" s="63"/>
    </row>
    <row r="486" spans="1:10" s="68" customFormat="1">
      <c r="A486" s="66"/>
      <c r="B486" s="67"/>
      <c r="C486" s="67"/>
      <c r="D486" s="72"/>
      <c r="E486" s="72"/>
      <c r="F486" s="72"/>
      <c r="G486" s="74"/>
      <c r="H486" s="63"/>
      <c r="I486" s="63"/>
      <c r="J486" s="63"/>
    </row>
    <row r="487" spans="1:10" s="68" customFormat="1">
      <c r="A487" s="66"/>
      <c r="B487" s="67"/>
      <c r="C487" s="67"/>
      <c r="D487" s="72"/>
      <c r="E487" s="72"/>
      <c r="F487" s="72"/>
      <c r="G487" s="74"/>
      <c r="H487" s="63"/>
      <c r="I487" s="63"/>
      <c r="J487" s="63"/>
    </row>
    <row r="488" spans="1:10" s="68" customFormat="1">
      <c r="A488" s="66"/>
      <c r="B488" s="67"/>
      <c r="C488" s="67"/>
      <c r="D488" s="72"/>
      <c r="E488" s="72"/>
      <c r="F488" s="72"/>
      <c r="G488" s="74"/>
      <c r="H488" s="63"/>
      <c r="I488" s="63"/>
      <c r="J488" s="63"/>
    </row>
    <row r="489" spans="1:10" s="68" customFormat="1">
      <c r="A489" s="66"/>
      <c r="B489" s="67"/>
      <c r="C489" s="67"/>
      <c r="D489" s="72"/>
      <c r="E489" s="72"/>
      <c r="F489" s="72"/>
      <c r="G489" s="74"/>
      <c r="H489" s="63"/>
      <c r="I489" s="63"/>
      <c r="J489" s="63"/>
    </row>
    <row r="490" spans="1:10" s="68" customFormat="1">
      <c r="A490" s="66"/>
      <c r="B490" s="67"/>
      <c r="C490" s="67"/>
      <c r="D490" s="72"/>
      <c r="E490" s="72"/>
      <c r="F490" s="72"/>
      <c r="G490" s="74"/>
      <c r="H490" s="63"/>
      <c r="I490" s="63"/>
      <c r="J490" s="63"/>
    </row>
    <row r="491" spans="1:10" s="68" customFormat="1">
      <c r="A491" s="66"/>
      <c r="B491" s="67"/>
      <c r="C491" s="67"/>
      <c r="D491" s="72"/>
      <c r="E491" s="72"/>
      <c r="F491" s="72"/>
      <c r="G491" s="74"/>
      <c r="H491" s="63"/>
      <c r="I491" s="63"/>
      <c r="J491" s="63"/>
    </row>
    <row r="492" spans="1:10" s="68" customFormat="1">
      <c r="A492" s="66"/>
      <c r="B492" s="67"/>
      <c r="C492" s="67"/>
      <c r="D492" s="72"/>
      <c r="E492" s="72"/>
      <c r="F492" s="72"/>
      <c r="G492" s="74"/>
      <c r="H492" s="63"/>
      <c r="I492" s="63"/>
      <c r="J492" s="63"/>
    </row>
    <row r="493" spans="1:10" s="68" customFormat="1">
      <c r="A493" s="66"/>
      <c r="B493" s="67"/>
      <c r="C493" s="67"/>
      <c r="D493" s="72"/>
      <c r="E493" s="72"/>
      <c r="F493" s="72"/>
      <c r="G493" s="74"/>
      <c r="H493" s="63"/>
      <c r="I493" s="63"/>
      <c r="J493" s="63"/>
    </row>
    <row r="494" spans="1:10" s="68" customFormat="1">
      <c r="A494" s="66"/>
      <c r="B494" s="67"/>
      <c r="C494" s="67"/>
      <c r="D494" s="72"/>
      <c r="E494" s="72"/>
      <c r="F494" s="72"/>
      <c r="G494" s="74"/>
      <c r="H494" s="63"/>
      <c r="I494" s="63"/>
      <c r="J494" s="63"/>
    </row>
    <row r="495" spans="1:10" s="68" customFormat="1">
      <c r="A495" s="66"/>
      <c r="B495" s="67"/>
      <c r="C495" s="67"/>
      <c r="D495" s="72"/>
      <c r="E495" s="72"/>
      <c r="F495" s="72"/>
      <c r="G495" s="74"/>
      <c r="H495" s="63"/>
      <c r="I495" s="63"/>
      <c r="J495" s="63"/>
    </row>
    <row r="496" spans="1:10" s="68" customFormat="1">
      <c r="A496" s="66"/>
      <c r="B496" s="67"/>
      <c r="C496" s="67"/>
      <c r="D496" s="72"/>
      <c r="E496" s="72"/>
      <c r="F496" s="72"/>
      <c r="G496" s="74"/>
      <c r="H496" s="63"/>
      <c r="I496" s="63"/>
      <c r="J496" s="63"/>
    </row>
    <row r="497" spans="1:10" s="68" customFormat="1">
      <c r="A497" s="66"/>
      <c r="B497" s="67"/>
      <c r="C497" s="67"/>
      <c r="D497" s="72"/>
      <c r="E497" s="72"/>
      <c r="F497" s="72"/>
      <c r="G497" s="74"/>
      <c r="H497" s="63"/>
      <c r="I497" s="63"/>
      <c r="J497" s="63"/>
    </row>
    <row r="498" spans="1:10" s="68" customFormat="1">
      <c r="A498" s="66"/>
      <c r="B498" s="67"/>
      <c r="C498" s="67"/>
      <c r="D498" s="72"/>
      <c r="E498" s="72"/>
      <c r="F498" s="72"/>
      <c r="G498" s="74"/>
      <c r="H498" s="63"/>
      <c r="I498" s="63"/>
      <c r="J498" s="63"/>
    </row>
    <row r="499" spans="1:10" s="68" customFormat="1">
      <c r="A499" s="66"/>
      <c r="B499" s="67"/>
      <c r="C499" s="67"/>
      <c r="D499" s="72"/>
      <c r="E499" s="72"/>
      <c r="F499" s="72"/>
      <c r="G499" s="74"/>
      <c r="H499" s="63"/>
      <c r="I499" s="63"/>
      <c r="J499" s="63"/>
    </row>
    <row r="500" spans="1:10" s="68" customFormat="1">
      <c r="A500" s="66"/>
      <c r="B500" s="67"/>
      <c r="C500" s="67"/>
      <c r="D500" s="72"/>
      <c r="E500" s="72"/>
      <c r="F500" s="72"/>
      <c r="G500" s="74"/>
      <c r="H500" s="63"/>
      <c r="I500" s="63"/>
      <c r="J500" s="63"/>
    </row>
    <row r="501" spans="1:10" s="68" customFormat="1">
      <c r="A501" s="66"/>
      <c r="B501" s="67"/>
      <c r="C501" s="67"/>
      <c r="D501" s="72"/>
      <c r="E501" s="72"/>
      <c r="F501" s="72"/>
      <c r="G501" s="74"/>
      <c r="H501" s="63"/>
      <c r="I501" s="63"/>
      <c r="J501" s="63"/>
    </row>
    <row r="502" spans="1:10" s="68" customFormat="1">
      <c r="A502" s="66"/>
      <c r="B502" s="67"/>
      <c r="C502" s="67"/>
      <c r="D502" s="72"/>
      <c r="E502" s="72"/>
      <c r="F502" s="72"/>
      <c r="G502" s="74"/>
      <c r="H502" s="63"/>
      <c r="I502" s="63"/>
      <c r="J502" s="63"/>
    </row>
    <row r="503" spans="1:10" s="68" customFormat="1">
      <c r="A503" s="66"/>
      <c r="B503" s="67"/>
      <c r="C503" s="67"/>
      <c r="D503" s="72"/>
      <c r="E503" s="72"/>
      <c r="F503" s="72"/>
      <c r="G503" s="74"/>
      <c r="H503" s="63"/>
      <c r="I503" s="63"/>
      <c r="J503" s="63"/>
    </row>
    <row r="504" spans="1:10" s="68" customFormat="1">
      <c r="A504" s="66"/>
      <c r="B504" s="67"/>
      <c r="C504" s="67"/>
      <c r="D504" s="72"/>
      <c r="E504" s="72"/>
      <c r="F504" s="72"/>
      <c r="G504" s="74"/>
      <c r="H504" s="63"/>
      <c r="I504" s="63"/>
      <c r="J504" s="63"/>
    </row>
    <row r="505" spans="1:10" s="68" customFormat="1">
      <c r="A505" s="66"/>
      <c r="B505" s="67"/>
      <c r="C505" s="67"/>
      <c r="D505" s="72"/>
      <c r="E505" s="72"/>
      <c r="F505" s="72"/>
      <c r="G505" s="74"/>
      <c r="H505" s="63"/>
      <c r="I505" s="63"/>
      <c r="J505" s="63"/>
    </row>
    <row r="506" spans="1:10" s="68" customFormat="1">
      <c r="A506" s="66"/>
      <c r="B506" s="67"/>
      <c r="C506" s="67"/>
      <c r="D506" s="72"/>
      <c r="E506" s="72"/>
      <c r="F506" s="72"/>
      <c r="G506" s="74"/>
      <c r="H506" s="63"/>
      <c r="I506" s="63"/>
      <c r="J506" s="63"/>
    </row>
    <row r="507" spans="1:10" s="68" customFormat="1">
      <c r="A507" s="66"/>
      <c r="B507" s="67"/>
      <c r="C507" s="67"/>
      <c r="D507" s="72"/>
      <c r="E507" s="72"/>
      <c r="F507" s="72"/>
      <c r="G507" s="74"/>
      <c r="H507" s="63"/>
      <c r="I507" s="63"/>
      <c r="J507" s="63"/>
    </row>
    <row r="508" spans="1:10" s="68" customFormat="1">
      <c r="A508" s="66"/>
      <c r="B508" s="67"/>
      <c r="C508" s="67"/>
      <c r="D508" s="72"/>
      <c r="E508" s="72"/>
      <c r="F508" s="72"/>
      <c r="G508" s="74"/>
      <c r="H508" s="63"/>
      <c r="I508" s="63"/>
      <c r="J508" s="63"/>
    </row>
    <row r="509" spans="1:10" s="68" customFormat="1">
      <c r="A509" s="66"/>
      <c r="B509" s="67"/>
      <c r="C509" s="67"/>
      <c r="D509" s="72"/>
      <c r="E509" s="72"/>
      <c r="F509" s="72"/>
      <c r="G509" s="74"/>
      <c r="H509" s="63"/>
      <c r="I509" s="63"/>
      <c r="J509" s="63"/>
    </row>
    <row r="510" spans="1:10" s="68" customFormat="1">
      <c r="A510" s="66"/>
      <c r="B510" s="67"/>
      <c r="C510" s="67"/>
      <c r="D510" s="72"/>
      <c r="E510" s="72"/>
      <c r="F510" s="72"/>
      <c r="G510" s="74"/>
      <c r="H510" s="63"/>
      <c r="I510" s="63"/>
      <c r="J510" s="63"/>
    </row>
    <row r="511" spans="1:10" s="68" customFormat="1">
      <c r="A511" s="66"/>
      <c r="B511" s="67"/>
      <c r="C511" s="67"/>
      <c r="D511" s="72"/>
      <c r="E511" s="72"/>
      <c r="F511" s="72"/>
      <c r="G511" s="74"/>
      <c r="H511" s="63"/>
      <c r="I511" s="63"/>
      <c r="J511" s="63"/>
    </row>
    <row r="512" spans="1:10" s="68" customFormat="1">
      <c r="A512" s="66"/>
      <c r="B512" s="67"/>
      <c r="C512" s="67"/>
      <c r="D512" s="72"/>
      <c r="E512" s="72"/>
      <c r="F512" s="72"/>
      <c r="G512" s="74"/>
      <c r="H512" s="63"/>
      <c r="I512" s="63"/>
      <c r="J512" s="63"/>
    </row>
    <row r="513" spans="1:10" s="68" customFormat="1">
      <c r="A513" s="66"/>
      <c r="B513" s="67"/>
      <c r="C513" s="67"/>
      <c r="D513" s="72"/>
      <c r="E513" s="72"/>
      <c r="F513" s="72"/>
      <c r="G513" s="74"/>
      <c r="H513" s="63"/>
      <c r="I513" s="63"/>
      <c r="J513" s="63"/>
    </row>
    <row r="514" spans="1:10" s="68" customFormat="1">
      <c r="A514" s="66"/>
      <c r="B514" s="67"/>
      <c r="C514" s="67"/>
      <c r="D514" s="72"/>
      <c r="E514" s="72"/>
      <c r="F514" s="72"/>
      <c r="G514" s="74"/>
      <c r="H514" s="63"/>
      <c r="I514" s="63"/>
      <c r="J514" s="63"/>
    </row>
    <row r="515" spans="1:10" s="68" customFormat="1">
      <c r="A515" s="66"/>
      <c r="B515" s="67"/>
      <c r="C515" s="67"/>
      <c r="D515" s="72"/>
      <c r="E515" s="72"/>
      <c r="F515" s="72"/>
      <c r="G515" s="74"/>
      <c r="H515" s="63"/>
      <c r="I515" s="63"/>
      <c r="J515" s="63"/>
    </row>
    <row r="516" spans="1:10" s="68" customFormat="1">
      <c r="A516" s="66"/>
      <c r="B516" s="67"/>
      <c r="C516" s="67"/>
      <c r="D516" s="72"/>
      <c r="E516" s="72"/>
      <c r="F516" s="72"/>
      <c r="G516" s="74"/>
      <c r="H516" s="63"/>
      <c r="I516" s="63"/>
      <c r="J516" s="63"/>
    </row>
    <row r="517" spans="1:10" s="68" customFormat="1">
      <c r="A517" s="66"/>
      <c r="B517" s="67"/>
      <c r="C517" s="67"/>
      <c r="D517" s="72"/>
      <c r="E517" s="72"/>
      <c r="F517" s="72"/>
      <c r="G517" s="74"/>
      <c r="H517" s="63"/>
      <c r="I517" s="63"/>
      <c r="J517" s="63"/>
    </row>
    <row r="518" spans="1:10" s="68" customFormat="1">
      <c r="A518" s="66"/>
      <c r="B518" s="67"/>
      <c r="C518" s="67"/>
      <c r="D518" s="72"/>
      <c r="E518" s="72"/>
      <c r="F518" s="72"/>
      <c r="G518" s="74"/>
      <c r="H518" s="63"/>
      <c r="I518" s="63"/>
      <c r="J518" s="63"/>
    </row>
    <row r="519" spans="1:10" s="68" customFormat="1">
      <c r="A519" s="66"/>
      <c r="B519" s="67"/>
      <c r="C519" s="67"/>
      <c r="D519" s="72"/>
      <c r="E519" s="72"/>
      <c r="F519" s="72"/>
      <c r="G519" s="74"/>
      <c r="H519" s="63"/>
      <c r="I519" s="63"/>
      <c r="J519" s="63"/>
    </row>
    <row r="520" spans="1:10" s="68" customFormat="1">
      <c r="A520" s="66"/>
      <c r="B520" s="67"/>
      <c r="C520" s="67"/>
      <c r="D520" s="72"/>
      <c r="E520" s="72"/>
      <c r="F520" s="72"/>
      <c r="G520" s="74"/>
      <c r="H520" s="63"/>
      <c r="I520" s="63"/>
      <c r="J520" s="63"/>
    </row>
    <row r="521" spans="1:10" s="68" customFormat="1">
      <c r="A521" s="66"/>
      <c r="B521" s="67"/>
      <c r="C521" s="67"/>
      <c r="D521" s="72"/>
      <c r="E521" s="72"/>
      <c r="F521" s="72"/>
      <c r="G521" s="74"/>
      <c r="H521" s="63"/>
      <c r="I521" s="63"/>
      <c r="J521" s="63"/>
    </row>
    <row r="522" spans="1:10" s="68" customFormat="1">
      <c r="A522" s="66"/>
      <c r="B522" s="67"/>
      <c r="C522" s="67"/>
      <c r="D522" s="72"/>
      <c r="E522" s="72"/>
      <c r="F522" s="72"/>
      <c r="G522" s="74"/>
      <c r="H522" s="63"/>
      <c r="I522" s="63"/>
      <c r="J522" s="63"/>
    </row>
    <row r="523" spans="1:10" s="68" customFormat="1">
      <c r="A523" s="66"/>
      <c r="B523" s="67"/>
      <c r="C523" s="67"/>
      <c r="D523" s="72"/>
      <c r="E523" s="72"/>
      <c r="F523" s="72"/>
      <c r="G523" s="74"/>
      <c r="H523" s="63"/>
      <c r="I523" s="63"/>
      <c r="J523" s="63"/>
    </row>
    <row r="524" spans="1:10" s="68" customFormat="1">
      <c r="A524" s="66"/>
      <c r="B524" s="67"/>
      <c r="C524" s="67"/>
      <c r="D524" s="72"/>
      <c r="E524" s="72"/>
      <c r="F524" s="72"/>
      <c r="G524" s="74"/>
      <c r="H524" s="63"/>
      <c r="I524" s="63"/>
      <c r="J524" s="63"/>
    </row>
    <row r="525" spans="1:10" s="68" customFormat="1">
      <c r="A525" s="66"/>
      <c r="B525" s="67"/>
      <c r="C525" s="67"/>
      <c r="D525" s="72"/>
      <c r="E525" s="72"/>
      <c r="F525" s="72"/>
      <c r="G525" s="74"/>
      <c r="H525" s="63"/>
      <c r="I525" s="63"/>
      <c r="J525" s="63"/>
    </row>
    <row r="526" spans="1:10" s="68" customFormat="1">
      <c r="A526" s="66"/>
      <c r="B526" s="67"/>
      <c r="C526" s="67"/>
      <c r="D526" s="72"/>
      <c r="E526" s="72"/>
      <c r="F526" s="72"/>
      <c r="G526" s="74"/>
      <c r="H526" s="63"/>
      <c r="I526" s="63"/>
      <c r="J526" s="63"/>
    </row>
    <row r="527" spans="1:10" s="68" customFormat="1">
      <c r="A527" s="66"/>
      <c r="B527" s="67"/>
      <c r="C527" s="67"/>
      <c r="D527" s="72"/>
      <c r="E527" s="72"/>
      <c r="F527" s="72"/>
      <c r="G527" s="74"/>
      <c r="H527" s="63"/>
      <c r="I527" s="63"/>
      <c r="J527" s="63"/>
    </row>
    <row r="528" spans="1:10" s="68" customFormat="1">
      <c r="A528" s="66"/>
      <c r="B528" s="67"/>
      <c r="C528" s="67"/>
      <c r="D528" s="72"/>
      <c r="E528" s="72"/>
      <c r="F528" s="72"/>
      <c r="G528" s="74"/>
      <c r="H528" s="63"/>
      <c r="I528" s="63"/>
      <c r="J528" s="63"/>
    </row>
    <row r="529" spans="1:10" s="68" customFormat="1">
      <c r="A529" s="66"/>
      <c r="B529" s="67"/>
      <c r="C529" s="67"/>
      <c r="D529" s="72"/>
      <c r="E529" s="72"/>
      <c r="F529" s="72"/>
      <c r="G529" s="74"/>
      <c r="H529" s="63"/>
      <c r="I529" s="63"/>
      <c r="J529" s="63"/>
    </row>
    <row r="530" spans="1:10" s="68" customFormat="1">
      <c r="A530" s="66"/>
      <c r="B530" s="67"/>
      <c r="C530" s="67"/>
      <c r="D530" s="72"/>
      <c r="E530" s="72"/>
      <c r="F530" s="72"/>
      <c r="G530" s="74"/>
      <c r="H530" s="63"/>
      <c r="I530" s="63"/>
      <c r="J530" s="63"/>
    </row>
    <row r="531" spans="1:10" s="68" customFormat="1">
      <c r="A531" s="66"/>
      <c r="B531" s="67"/>
      <c r="C531" s="67"/>
      <c r="D531" s="72"/>
      <c r="E531" s="72"/>
      <c r="F531" s="72"/>
      <c r="G531" s="74"/>
      <c r="H531" s="63"/>
      <c r="I531" s="63"/>
      <c r="J531" s="63"/>
    </row>
    <row r="532" spans="1:10" s="68" customFormat="1">
      <c r="A532" s="66"/>
      <c r="B532" s="67"/>
      <c r="C532" s="67"/>
      <c r="D532" s="72"/>
      <c r="E532" s="72"/>
      <c r="F532" s="72"/>
      <c r="G532" s="74"/>
      <c r="H532" s="63"/>
      <c r="I532" s="63"/>
      <c r="J532" s="63"/>
    </row>
    <row r="533" spans="1:10" s="68" customFormat="1">
      <c r="A533" s="66"/>
      <c r="B533" s="67"/>
      <c r="C533" s="67"/>
      <c r="D533" s="72"/>
      <c r="E533" s="72"/>
      <c r="F533" s="72"/>
      <c r="G533" s="74"/>
      <c r="H533" s="63"/>
      <c r="I533" s="63"/>
      <c r="J533" s="63"/>
    </row>
    <row r="534" spans="1:10" s="68" customFormat="1">
      <c r="A534" s="66"/>
      <c r="B534" s="67"/>
      <c r="C534" s="67"/>
      <c r="D534" s="72"/>
      <c r="E534" s="72"/>
      <c r="F534" s="72"/>
      <c r="G534" s="74"/>
      <c r="H534" s="63"/>
      <c r="I534" s="63"/>
      <c r="J534" s="63"/>
    </row>
    <row r="535" spans="1:10" s="68" customFormat="1">
      <c r="A535" s="66"/>
      <c r="B535" s="67"/>
      <c r="C535" s="67"/>
      <c r="D535" s="72"/>
      <c r="E535" s="72"/>
      <c r="F535" s="72"/>
      <c r="G535" s="74"/>
      <c r="H535" s="63"/>
      <c r="I535" s="63"/>
      <c r="J535" s="63"/>
    </row>
    <row r="536" spans="1:10" s="68" customFormat="1">
      <c r="A536" s="66"/>
      <c r="B536" s="67"/>
      <c r="C536" s="67"/>
      <c r="D536" s="72"/>
      <c r="E536" s="72"/>
      <c r="F536" s="72"/>
      <c r="G536" s="74"/>
      <c r="H536" s="63"/>
      <c r="I536" s="63"/>
      <c r="J536" s="63"/>
    </row>
    <row r="537" spans="1:10" s="68" customFormat="1">
      <c r="A537" s="66"/>
      <c r="B537" s="67"/>
      <c r="C537" s="67"/>
      <c r="D537" s="72"/>
      <c r="E537" s="72"/>
      <c r="F537" s="72"/>
      <c r="G537" s="74"/>
      <c r="H537" s="63"/>
      <c r="I537" s="63"/>
      <c r="J537" s="63"/>
    </row>
    <row r="538" spans="1:10" s="68" customFormat="1">
      <c r="A538" s="66"/>
      <c r="B538" s="67"/>
      <c r="C538" s="67"/>
      <c r="D538" s="72"/>
      <c r="E538" s="72"/>
      <c r="F538" s="72"/>
      <c r="G538" s="74"/>
      <c r="H538" s="63"/>
      <c r="I538" s="63"/>
      <c r="J538" s="63"/>
    </row>
    <row r="539" spans="1:10" s="68" customFormat="1">
      <c r="A539" s="66"/>
      <c r="B539" s="67"/>
      <c r="C539" s="67"/>
      <c r="D539" s="72"/>
      <c r="E539" s="72"/>
      <c r="F539" s="72"/>
      <c r="G539" s="74"/>
      <c r="H539" s="63"/>
      <c r="I539" s="63"/>
      <c r="J539" s="63"/>
    </row>
    <row r="540" spans="1:10" s="68" customFormat="1">
      <c r="A540" s="66"/>
      <c r="B540" s="67"/>
      <c r="C540" s="67"/>
      <c r="D540" s="72"/>
      <c r="E540" s="72"/>
      <c r="F540" s="72"/>
      <c r="G540" s="74"/>
      <c r="H540" s="63"/>
      <c r="I540" s="63"/>
      <c r="J540" s="63"/>
    </row>
    <row r="541" spans="1:10" s="68" customFormat="1">
      <c r="A541" s="66"/>
      <c r="B541" s="67"/>
      <c r="C541" s="67"/>
      <c r="D541" s="72"/>
      <c r="E541" s="72"/>
      <c r="F541" s="72"/>
      <c r="G541" s="74"/>
      <c r="H541" s="63"/>
      <c r="I541" s="63"/>
      <c r="J541" s="63"/>
    </row>
    <row r="542" spans="1:10" s="68" customFormat="1">
      <c r="A542" s="66"/>
      <c r="B542" s="67"/>
      <c r="C542" s="67"/>
      <c r="D542" s="72"/>
      <c r="E542" s="72"/>
      <c r="F542" s="72"/>
      <c r="G542" s="74"/>
      <c r="H542" s="63"/>
      <c r="I542" s="63"/>
      <c r="J542" s="63"/>
    </row>
    <row r="543" spans="1:10" s="68" customFormat="1">
      <c r="A543" s="66"/>
      <c r="B543" s="67"/>
      <c r="C543" s="67"/>
      <c r="D543" s="72"/>
      <c r="E543" s="72"/>
      <c r="F543" s="72"/>
      <c r="G543" s="74"/>
      <c r="H543" s="63"/>
      <c r="I543" s="63"/>
      <c r="J543" s="63"/>
    </row>
    <row r="544" spans="1:10" s="68" customFormat="1">
      <c r="A544" s="66"/>
      <c r="B544" s="67"/>
      <c r="C544" s="67"/>
      <c r="D544" s="72"/>
      <c r="E544" s="72"/>
      <c r="F544" s="72"/>
      <c r="G544" s="74"/>
      <c r="H544" s="63"/>
      <c r="I544" s="63"/>
      <c r="J544" s="63"/>
    </row>
    <row r="545" spans="1:10" s="68" customFormat="1">
      <c r="A545" s="66"/>
      <c r="B545" s="67"/>
      <c r="C545" s="67"/>
      <c r="D545" s="72"/>
      <c r="E545" s="72"/>
      <c r="F545" s="72"/>
      <c r="G545" s="74"/>
      <c r="H545" s="63"/>
      <c r="I545" s="63"/>
      <c r="J545" s="63"/>
    </row>
    <row r="546" spans="1:10" s="68" customFormat="1">
      <c r="A546" s="66"/>
      <c r="B546" s="67"/>
      <c r="C546" s="67"/>
      <c r="D546" s="72"/>
      <c r="E546" s="72"/>
      <c r="F546" s="72"/>
      <c r="G546" s="74"/>
      <c r="H546" s="63"/>
      <c r="I546" s="63"/>
      <c r="J546" s="63"/>
    </row>
    <row r="547" spans="1:10" s="68" customFormat="1">
      <c r="A547" s="66"/>
      <c r="B547" s="67"/>
      <c r="C547" s="67"/>
      <c r="D547" s="72"/>
      <c r="E547" s="72"/>
      <c r="F547" s="72"/>
      <c r="G547" s="74"/>
      <c r="H547" s="63"/>
      <c r="I547" s="63"/>
      <c r="J547" s="63"/>
    </row>
    <row r="548" spans="1:10" s="68" customFormat="1">
      <c r="A548" s="66"/>
      <c r="B548" s="67"/>
      <c r="C548" s="67"/>
      <c r="D548" s="72"/>
      <c r="E548" s="72"/>
      <c r="F548" s="72"/>
      <c r="G548" s="74"/>
      <c r="H548" s="63"/>
      <c r="I548" s="63"/>
      <c r="J548" s="63"/>
    </row>
    <row r="549" spans="1:10" s="68" customFormat="1">
      <c r="A549" s="66"/>
      <c r="B549" s="67"/>
      <c r="C549" s="67"/>
      <c r="D549" s="72"/>
      <c r="E549" s="72"/>
      <c r="F549" s="72"/>
      <c r="G549" s="74"/>
      <c r="H549" s="63"/>
      <c r="I549" s="63"/>
      <c r="J549" s="63"/>
    </row>
    <row r="550" spans="1:10" s="68" customFormat="1">
      <c r="A550" s="66"/>
      <c r="B550" s="67"/>
      <c r="C550" s="67"/>
      <c r="D550" s="72"/>
      <c r="E550" s="72"/>
      <c r="F550" s="72"/>
      <c r="G550" s="74"/>
      <c r="H550" s="63"/>
      <c r="I550" s="63"/>
      <c r="J550" s="63"/>
    </row>
    <row r="551" spans="1:10" s="68" customFormat="1">
      <c r="A551" s="66"/>
      <c r="B551" s="67"/>
      <c r="C551" s="67"/>
      <c r="D551" s="72"/>
      <c r="E551" s="72"/>
      <c r="F551" s="72"/>
      <c r="G551" s="74"/>
      <c r="H551" s="63"/>
      <c r="I551" s="63"/>
      <c r="J551" s="63"/>
    </row>
    <row r="552" spans="1:10" s="68" customFormat="1">
      <c r="A552" s="66"/>
      <c r="B552" s="67"/>
      <c r="C552" s="67"/>
      <c r="D552" s="72"/>
      <c r="E552" s="72"/>
      <c r="F552" s="72"/>
      <c r="G552" s="74"/>
      <c r="H552" s="63"/>
      <c r="I552" s="63"/>
      <c r="J552" s="63"/>
    </row>
    <row r="553" spans="1:10" s="68" customFormat="1">
      <c r="A553" s="66"/>
      <c r="B553" s="67"/>
      <c r="C553" s="67"/>
      <c r="D553" s="72"/>
      <c r="E553" s="72"/>
      <c r="F553" s="72"/>
      <c r="G553" s="74"/>
      <c r="H553" s="63"/>
      <c r="I553" s="63"/>
      <c r="J553" s="63"/>
    </row>
    <row r="554" spans="1:10" s="68" customFormat="1">
      <c r="A554" s="66"/>
      <c r="B554" s="67"/>
      <c r="C554" s="67"/>
      <c r="D554" s="72"/>
      <c r="E554" s="72"/>
      <c r="F554" s="72"/>
      <c r="G554" s="74"/>
      <c r="H554" s="63"/>
      <c r="I554" s="63"/>
      <c r="J554" s="63"/>
    </row>
    <row r="555" spans="1:10" s="68" customFormat="1">
      <c r="A555" s="66"/>
      <c r="B555" s="67"/>
      <c r="C555" s="67"/>
      <c r="D555" s="72"/>
      <c r="E555" s="72"/>
      <c r="F555" s="72"/>
      <c r="G555" s="74"/>
      <c r="H555" s="63"/>
      <c r="I555" s="63"/>
      <c r="J555" s="63"/>
    </row>
    <row r="556" spans="1:10" s="68" customFormat="1">
      <c r="A556" s="66"/>
      <c r="B556" s="67"/>
      <c r="C556" s="67"/>
      <c r="D556" s="72"/>
      <c r="E556" s="72"/>
      <c r="F556" s="72"/>
      <c r="G556" s="74"/>
      <c r="H556" s="63"/>
      <c r="I556" s="63"/>
      <c r="J556" s="63"/>
    </row>
    <row r="557" spans="1:10" s="68" customFormat="1">
      <c r="A557" s="66"/>
      <c r="B557" s="67"/>
      <c r="C557" s="67"/>
      <c r="D557" s="72"/>
      <c r="E557" s="72"/>
      <c r="F557" s="72"/>
      <c r="G557" s="74"/>
      <c r="H557" s="63"/>
      <c r="I557" s="63"/>
      <c r="J557" s="63"/>
    </row>
    <row r="558" spans="1:10" s="68" customFormat="1">
      <c r="A558" s="66"/>
      <c r="B558" s="67"/>
      <c r="C558" s="67"/>
      <c r="D558" s="72"/>
      <c r="E558" s="72"/>
      <c r="F558" s="72"/>
      <c r="G558" s="74"/>
      <c r="H558" s="63"/>
      <c r="I558" s="63"/>
      <c r="J558" s="63"/>
    </row>
    <row r="559" spans="1:10" s="68" customFormat="1">
      <c r="A559" s="66"/>
      <c r="B559" s="67"/>
      <c r="C559" s="67"/>
      <c r="D559" s="72"/>
      <c r="E559" s="72"/>
      <c r="F559" s="72"/>
      <c r="G559" s="74"/>
      <c r="H559" s="63"/>
      <c r="I559" s="63"/>
      <c r="J559" s="63"/>
    </row>
    <row r="560" spans="1:10" s="68" customFormat="1">
      <c r="A560" s="66"/>
      <c r="B560" s="67"/>
      <c r="C560" s="67"/>
      <c r="D560" s="72"/>
      <c r="E560" s="72"/>
      <c r="F560" s="72"/>
      <c r="G560" s="74"/>
      <c r="H560" s="63"/>
      <c r="I560" s="63"/>
      <c r="J560" s="63"/>
    </row>
    <row r="561" spans="1:10" s="68" customFormat="1">
      <c r="A561" s="66"/>
      <c r="B561" s="67"/>
      <c r="C561" s="67"/>
      <c r="D561" s="72"/>
      <c r="E561" s="72"/>
      <c r="F561" s="72"/>
      <c r="G561" s="74"/>
      <c r="H561" s="63"/>
      <c r="I561" s="63"/>
      <c r="J561" s="63"/>
    </row>
    <row r="562" spans="1:10" s="68" customFormat="1">
      <c r="A562" s="66"/>
      <c r="B562" s="67"/>
      <c r="C562" s="67"/>
      <c r="D562" s="72"/>
      <c r="E562" s="72"/>
      <c r="F562" s="72"/>
      <c r="G562" s="74"/>
      <c r="H562" s="63"/>
      <c r="I562" s="63"/>
      <c r="J562" s="63"/>
    </row>
    <row r="563" spans="1:10" s="68" customFormat="1">
      <c r="A563" s="66"/>
      <c r="B563" s="67"/>
      <c r="C563" s="67"/>
      <c r="D563" s="72"/>
      <c r="E563" s="72"/>
      <c r="F563" s="72"/>
      <c r="G563" s="74"/>
      <c r="H563" s="63"/>
      <c r="I563" s="63"/>
      <c r="J563" s="63"/>
    </row>
    <row r="564" spans="1:10" s="68" customFormat="1">
      <c r="A564" s="66"/>
      <c r="B564" s="67"/>
      <c r="C564" s="67"/>
      <c r="D564" s="72"/>
      <c r="E564" s="72"/>
      <c r="F564" s="72"/>
      <c r="G564" s="74"/>
      <c r="H564" s="63"/>
      <c r="I564" s="63"/>
      <c r="J564" s="63"/>
    </row>
    <row r="565" spans="1:10" s="68" customFormat="1">
      <c r="A565" s="66"/>
      <c r="B565" s="67"/>
      <c r="C565" s="67"/>
      <c r="D565" s="72"/>
      <c r="E565" s="72"/>
      <c r="F565" s="72"/>
      <c r="G565" s="74"/>
      <c r="H565" s="63"/>
      <c r="I565" s="63"/>
      <c r="J565" s="63"/>
    </row>
    <row r="566" spans="1:10" s="68" customFormat="1">
      <c r="A566" s="66"/>
      <c r="B566" s="67"/>
      <c r="C566" s="67"/>
      <c r="D566" s="72"/>
      <c r="E566" s="72"/>
      <c r="F566" s="72"/>
      <c r="G566" s="74"/>
      <c r="H566" s="63"/>
      <c r="I566" s="63"/>
      <c r="J566" s="63"/>
    </row>
    <row r="567" spans="1:10" s="68" customFormat="1">
      <c r="A567" s="66"/>
      <c r="B567" s="67"/>
      <c r="C567" s="67"/>
      <c r="D567" s="72"/>
      <c r="E567" s="72"/>
      <c r="F567" s="72"/>
      <c r="G567" s="74"/>
      <c r="H567" s="63"/>
      <c r="I567" s="63"/>
      <c r="J567" s="63"/>
    </row>
    <row r="568" spans="1:10" s="68" customFormat="1">
      <c r="A568" s="66"/>
      <c r="B568" s="67"/>
      <c r="C568" s="67"/>
      <c r="D568" s="72"/>
      <c r="E568" s="72"/>
      <c r="F568" s="72"/>
      <c r="G568" s="74"/>
      <c r="H568" s="63"/>
      <c r="I568" s="63"/>
      <c r="J568" s="63"/>
    </row>
    <row r="569" spans="1:10" s="68" customFormat="1">
      <c r="A569" s="66"/>
      <c r="B569" s="67"/>
      <c r="C569" s="67"/>
      <c r="D569" s="72"/>
      <c r="E569" s="72"/>
      <c r="F569" s="72"/>
      <c r="G569" s="74"/>
      <c r="H569" s="63"/>
      <c r="I569" s="63"/>
      <c r="J569" s="63"/>
    </row>
    <row r="570" spans="1:10" s="68" customFormat="1">
      <c r="A570" s="66"/>
      <c r="B570" s="67"/>
      <c r="C570" s="67"/>
      <c r="D570" s="72"/>
      <c r="E570" s="72"/>
      <c r="F570" s="72"/>
      <c r="G570" s="74"/>
      <c r="H570" s="63"/>
      <c r="I570" s="63"/>
      <c r="J570" s="63"/>
    </row>
    <row r="571" spans="1:10" s="68" customFormat="1">
      <c r="A571" s="66"/>
      <c r="B571" s="67"/>
      <c r="C571" s="67"/>
      <c r="D571" s="72"/>
      <c r="E571" s="72"/>
      <c r="F571" s="72"/>
      <c r="G571" s="74"/>
      <c r="H571" s="63"/>
      <c r="I571" s="63"/>
      <c r="J571" s="63"/>
    </row>
    <row r="572" spans="1:10" s="68" customFormat="1">
      <c r="A572" s="66"/>
      <c r="B572" s="67"/>
      <c r="C572" s="67"/>
      <c r="D572" s="72"/>
      <c r="E572" s="72"/>
      <c r="F572" s="72"/>
      <c r="G572" s="74"/>
      <c r="H572" s="63"/>
      <c r="I572" s="63"/>
      <c r="J572" s="63"/>
    </row>
    <row r="573" spans="1:10" s="68" customFormat="1">
      <c r="A573" s="66"/>
      <c r="B573" s="67"/>
      <c r="C573" s="67"/>
      <c r="D573" s="72"/>
      <c r="E573" s="72"/>
      <c r="F573" s="72"/>
      <c r="G573" s="74"/>
      <c r="H573" s="63"/>
      <c r="I573" s="63"/>
      <c r="J573" s="63"/>
    </row>
    <row r="574" spans="1:10" s="68" customFormat="1">
      <c r="A574" s="66"/>
      <c r="B574" s="67"/>
      <c r="C574" s="67"/>
      <c r="D574" s="72"/>
      <c r="E574" s="72"/>
      <c r="F574" s="72"/>
      <c r="G574" s="74"/>
      <c r="H574" s="63"/>
      <c r="I574" s="63"/>
      <c r="J574" s="63"/>
    </row>
    <row r="575" spans="1:10" s="68" customFormat="1">
      <c r="A575" s="66"/>
      <c r="B575" s="67"/>
      <c r="C575" s="67"/>
      <c r="D575" s="72"/>
      <c r="E575" s="72"/>
      <c r="F575" s="72"/>
      <c r="G575" s="74"/>
      <c r="H575" s="63"/>
      <c r="I575" s="63"/>
      <c r="J575" s="63"/>
    </row>
    <row r="576" spans="1:10" s="68" customFormat="1">
      <c r="A576" s="66"/>
      <c r="B576" s="67"/>
      <c r="C576" s="67"/>
      <c r="D576" s="72"/>
      <c r="E576" s="72"/>
      <c r="F576" s="72"/>
      <c r="G576" s="74"/>
      <c r="H576" s="63"/>
      <c r="I576" s="63"/>
      <c r="J576" s="63"/>
    </row>
    <row r="577" spans="1:10" s="68" customFormat="1">
      <c r="A577" s="66"/>
      <c r="B577" s="67"/>
      <c r="C577" s="67"/>
      <c r="D577" s="72"/>
      <c r="E577" s="72"/>
      <c r="F577" s="72"/>
      <c r="G577" s="74"/>
      <c r="H577" s="63"/>
      <c r="I577" s="63"/>
      <c r="J577" s="63"/>
    </row>
    <row r="578" spans="1:10" s="68" customFormat="1">
      <c r="A578" s="66"/>
      <c r="B578" s="67"/>
      <c r="C578" s="67"/>
      <c r="D578" s="72"/>
      <c r="E578" s="72"/>
      <c r="F578" s="72"/>
      <c r="G578" s="74"/>
      <c r="H578" s="63"/>
      <c r="I578" s="63"/>
      <c r="J578" s="63"/>
    </row>
    <row r="579" spans="1:10" s="68" customFormat="1">
      <c r="A579" s="66"/>
      <c r="B579" s="67"/>
      <c r="C579" s="67"/>
      <c r="D579" s="72"/>
      <c r="E579" s="72"/>
      <c r="F579" s="72"/>
      <c r="G579" s="74"/>
      <c r="H579" s="63"/>
      <c r="I579" s="63"/>
      <c r="J579" s="63"/>
    </row>
    <row r="580" spans="1:10" s="68" customFormat="1">
      <c r="A580" s="66"/>
      <c r="B580" s="67"/>
      <c r="C580" s="67"/>
      <c r="D580" s="72"/>
      <c r="E580" s="72"/>
      <c r="F580" s="72"/>
      <c r="G580" s="74"/>
      <c r="H580" s="63"/>
      <c r="I580" s="63"/>
      <c r="J580" s="63"/>
    </row>
    <row r="581" spans="1:10" s="68" customFormat="1">
      <c r="A581" s="66"/>
      <c r="B581" s="67"/>
      <c r="C581" s="67"/>
      <c r="D581" s="72"/>
      <c r="E581" s="72"/>
      <c r="F581" s="72"/>
      <c r="G581" s="74"/>
      <c r="H581" s="63"/>
      <c r="I581" s="63"/>
      <c r="J581" s="63"/>
    </row>
    <row r="582" spans="1:10" s="68" customFormat="1">
      <c r="A582" s="66"/>
      <c r="B582" s="67"/>
      <c r="C582" s="67"/>
      <c r="D582" s="72"/>
      <c r="E582" s="72"/>
      <c r="F582" s="72"/>
      <c r="G582" s="74"/>
      <c r="H582" s="63"/>
      <c r="I582" s="63"/>
      <c r="J582" s="63"/>
    </row>
    <row r="583" spans="1:10" s="68" customFormat="1">
      <c r="A583" s="66"/>
      <c r="B583" s="67"/>
      <c r="C583" s="67"/>
      <c r="D583" s="72"/>
      <c r="E583" s="72"/>
      <c r="F583" s="72"/>
      <c r="G583" s="74"/>
      <c r="H583" s="63"/>
      <c r="I583" s="63"/>
      <c r="J583" s="63"/>
    </row>
    <row r="584" spans="1:10" s="68" customFormat="1">
      <c r="A584" s="66"/>
      <c r="B584" s="67"/>
      <c r="C584" s="67"/>
      <c r="D584" s="72"/>
      <c r="E584" s="72"/>
      <c r="F584" s="72"/>
      <c r="G584" s="74"/>
      <c r="H584" s="63"/>
      <c r="I584" s="63"/>
      <c r="J584" s="63"/>
    </row>
    <row r="585" spans="1:10" s="68" customFormat="1">
      <c r="A585" s="66"/>
      <c r="B585" s="67"/>
      <c r="C585" s="67"/>
      <c r="D585" s="72"/>
      <c r="E585" s="72"/>
      <c r="F585" s="72"/>
      <c r="G585" s="74"/>
      <c r="H585" s="63"/>
      <c r="I585" s="63"/>
      <c r="J585" s="63"/>
    </row>
    <row r="586" spans="1:10" s="68" customFormat="1">
      <c r="A586" s="66"/>
      <c r="B586" s="67"/>
      <c r="C586" s="67"/>
      <c r="D586" s="72"/>
      <c r="E586" s="72"/>
      <c r="F586" s="72"/>
      <c r="G586" s="74"/>
      <c r="H586" s="63"/>
      <c r="I586" s="63"/>
      <c r="J586" s="63"/>
    </row>
    <row r="587" spans="1:10" s="68" customFormat="1">
      <c r="A587" s="66"/>
      <c r="B587" s="67"/>
      <c r="C587" s="67"/>
      <c r="D587" s="72"/>
      <c r="E587" s="72"/>
      <c r="F587" s="72"/>
      <c r="G587" s="74"/>
      <c r="H587" s="63"/>
      <c r="I587" s="63"/>
      <c r="J587" s="63"/>
    </row>
    <row r="588" spans="1:10" s="68" customFormat="1">
      <c r="A588" s="66"/>
      <c r="B588" s="67"/>
      <c r="C588" s="67"/>
      <c r="D588" s="72"/>
      <c r="E588" s="72"/>
      <c r="F588" s="72"/>
      <c r="G588" s="74"/>
      <c r="H588" s="63"/>
      <c r="I588" s="63"/>
      <c r="J588" s="63"/>
    </row>
    <row r="589" spans="1:10" s="68" customFormat="1">
      <c r="A589" s="66"/>
      <c r="B589" s="67"/>
      <c r="C589" s="67"/>
      <c r="D589" s="72"/>
      <c r="E589" s="72"/>
      <c r="F589" s="72"/>
      <c r="G589" s="74"/>
      <c r="H589" s="63"/>
      <c r="I589" s="63"/>
      <c r="J589" s="63"/>
    </row>
    <row r="590" spans="1:10" s="68" customFormat="1">
      <c r="A590" s="66"/>
      <c r="B590" s="67"/>
      <c r="C590" s="67"/>
      <c r="D590" s="72"/>
      <c r="E590" s="72"/>
      <c r="F590" s="72"/>
      <c r="G590" s="74"/>
      <c r="H590" s="63"/>
      <c r="I590" s="63"/>
      <c r="J590" s="63"/>
    </row>
    <row r="591" spans="1:10" s="68" customFormat="1">
      <c r="A591" s="66"/>
      <c r="B591" s="67"/>
      <c r="C591" s="67"/>
      <c r="D591" s="72"/>
      <c r="E591" s="72"/>
      <c r="F591" s="72"/>
      <c r="G591" s="74"/>
      <c r="H591" s="63"/>
      <c r="I591" s="63"/>
      <c r="J591" s="63"/>
    </row>
    <row r="592" spans="1:10" s="68" customFormat="1">
      <c r="A592" s="66"/>
      <c r="B592" s="67"/>
      <c r="C592" s="67"/>
      <c r="D592" s="72"/>
      <c r="E592" s="72"/>
      <c r="F592" s="72"/>
      <c r="G592" s="74"/>
      <c r="H592" s="63"/>
      <c r="I592" s="63"/>
      <c r="J592" s="63"/>
    </row>
    <row r="593" spans="1:10" s="68" customFormat="1">
      <c r="A593" s="66"/>
      <c r="B593" s="67"/>
      <c r="C593" s="67"/>
      <c r="D593" s="72"/>
      <c r="E593" s="72"/>
      <c r="F593" s="72"/>
      <c r="G593" s="74"/>
      <c r="H593" s="63"/>
      <c r="I593" s="63"/>
      <c r="J593" s="63"/>
    </row>
    <row r="594" spans="1:10" s="68" customFormat="1">
      <c r="A594" s="66"/>
      <c r="B594" s="67"/>
      <c r="C594" s="67"/>
      <c r="D594" s="72"/>
      <c r="E594" s="72"/>
      <c r="F594" s="72"/>
      <c r="G594" s="74"/>
      <c r="H594" s="63"/>
      <c r="I594" s="63"/>
      <c r="J594" s="63"/>
    </row>
    <row r="595" spans="1:10" s="68" customFormat="1">
      <c r="A595" s="66"/>
      <c r="B595" s="67"/>
      <c r="C595" s="67"/>
      <c r="D595" s="72"/>
      <c r="E595" s="72"/>
      <c r="F595" s="72"/>
      <c r="G595" s="74"/>
      <c r="H595" s="63"/>
      <c r="I595" s="63"/>
      <c r="J595" s="63"/>
    </row>
    <row r="596" spans="1:10" s="68" customFormat="1">
      <c r="A596" s="66"/>
      <c r="B596" s="67"/>
      <c r="C596" s="67"/>
      <c r="D596" s="72"/>
      <c r="E596" s="72"/>
      <c r="F596" s="72"/>
      <c r="G596" s="74"/>
      <c r="H596" s="63"/>
      <c r="I596" s="63"/>
      <c r="J596" s="63"/>
    </row>
    <row r="597" spans="1:10" s="68" customFormat="1">
      <c r="A597" s="66"/>
      <c r="B597" s="67"/>
      <c r="C597" s="67"/>
      <c r="D597" s="72"/>
      <c r="E597" s="72"/>
      <c r="F597" s="72"/>
      <c r="G597" s="74"/>
      <c r="H597" s="63"/>
      <c r="I597" s="63"/>
      <c r="J597" s="63"/>
    </row>
    <row r="598" spans="1:10" s="68" customFormat="1">
      <c r="A598" s="66"/>
      <c r="B598" s="67"/>
      <c r="C598" s="67"/>
      <c r="D598" s="72"/>
      <c r="E598" s="72"/>
      <c r="F598" s="72"/>
      <c r="G598" s="74"/>
      <c r="H598" s="63"/>
      <c r="I598" s="63"/>
      <c r="J598" s="63"/>
    </row>
    <row r="599" spans="1:10" s="68" customFormat="1">
      <c r="A599" s="66"/>
      <c r="B599" s="67"/>
      <c r="C599" s="67"/>
      <c r="D599" s="72"/>
      <c r="E599" s="72"/>
      <c r="F599" s="72"/>
      <c r="G599" s="74"/>
      <c r="H599" s="63"/>
      <c r="I599" s="63"/>
      <c r="J599" s="63"/>
    </row>
    <row r="600" spans="1:10" s="68" customFormat="1">
      <c r="A600" s="66"/>
      <c r="B600" s="67"/>
      <c r="C600" s="67"/>
      <c r="D600" s="72"/>
      <c r="E600" s="72"/>
      <c r="F600" s="72"/>
      <c r="G600" s="74"/>
      <c r="H600" s="63"/>
      <c r="I600" s="63"/>
      <c r="J600" s="63"/>
    </row>
    <row r="601" spans="1:10" s="68" customFormat="1">
      <c r="A601" s="66"/>
      <c r="B601" s="67"/>
      <c r="C601" s="67"/>
      <c r="D601" s="72"/>
      <c r="E601" s="72"/>
      <c r="F601" s="72"/>
      <c r="G601" s="74"/>
      <c r="H601" s="63"/>
      <c r="I601" s="63"/>
      <c r="J601" s="63"/>
    </row>
    <row r="602" spans="1:10" s="68" customFormat="1">
      <c r="A602" s="66"/>
      <c r="B602" s="67"/>
      <c r="C602" s="67"/>
      <c r="D602" s="72"/>
      <c r="E602" s="72"/>
      <c r="F602" s="72"/>
      <c r="G602" s="74"/>
      <c r="H602" s="63"/>
      <c r="I602" s="63"/>
      <c r="J602" s="63"/>
    </row>
    <row r="603" spans="1:10" s="68" customFormat="1">
      <c r="A603" s="66"/>
      <c r="B603" s="67"/>
      <c r="C603" s="67"/>
      <c r="D603" s="72"/>
      <c r="E603" s="72"/>
      <c r="F603" s="72"/>
      <c r="G603" s="74"/>
      <c r="H603" s="63"/>
      <c r="I603" s="63"/>
      <c r="J603" s="63"/>
    </row>
    <row r="604" spans="1:10" s="68" customFormat="1">
      <c r="A604" s="66"/>
      <c r="B604" s="67"/>
      <c r="C604" s="67"/>
      <c r="D604" s="72"/>
      <c r="E604" s="72"/>
      <c r="F604" s="72"/>
      <c r="G604" s="74"/>
      <c r="H604" s="63"/>
      <c r="I604" s="63"/>
      <c r="J604" s="63"/>
    </row>
    <row r="605" spans="1:10" s="68" customFormat="1">
      <c r="A605" s="66"/>
      <c r="B605" s="67"/>
      <c r="C605" s="67"/>
      <c r="D605" s="72"/>
      <c r="E605" s="72"/>
      <c r="F605" s="72"/>
      <c r="G605" s="74"/>
      <c r="H605" s="63"/>
      <c r="I605" s="63"/>
      <c r="J605" s="63"/>
    </row>
    <row r="606" spans="1:10" s="68" customFormat="1">
      <c r="A606" s="66"/>
      <c r="B606" s="67"/>
      <c r="C606" s="67"/>
      <c r="D606" s="72"/>
      <c r="E606" s="72"/>
      <c r="F606" s="72"/>
      <c r="G606" s="74"/>
      <c r="H606" s="63"/>
      <c r="I606" s="63"/>
      <c r="J606" s="63"/>
    </row>
    <row r="607" spans="1:10" s="68" customFormat="1">
      <c r="A607" s="66"/>
      <c r="B607" s="67"/>
      <c r="C607" s="67"/>
      <c r="D607" s="72"/>
      <c r="E607" s="72"/>
      <c r="F607" s="72"/>
      <c r="G607" s="74"/>
      <c r="H607" s="63"/>
      <c r="I607" s="63"/>
      <c r="J607" s="63"/>
    </row>
    <row r="608" spans="1:10" s="68" customFormat="1">
      <c r="A608" s="66"/>
      <c r="B608" s="67"/>
      <c r="C608" s="67"/>
      <c r="D608" s="72"/>
      <c r="E608" s="72"/>
      <c r="F608" s="72"/>
      <c r="G608" s="74"/>
      <c r="H608" s="63"/>
      <c r="I608" s="63"/>
      <c r="J608" s="63"/>
    </row>
    <row r="609" spans="1:10" s="68" customFormat="1">
      <c r="A609" s="66"/>
      <c r="B609" s="67"/>
      <c r="C609" s="67"/>
      <c r="D609" s="72"/>
      <c r="E609" s="72"/>
      <c r="F609" s="72"/>
      <c r="G609" s="74"/>
      <c r="H609" s="63"/>
      <c r="I609" s="63"/>
      <c r="J609" s="63"/>
    </row>
    <row r="610" spans="1:10" s="68" customFormat="1">
      <c r="A610" s="66"/>
      <c r="B610" s="67"/>
      <c r="C610" s="67"/>
      <c r="D610" s="72"/>
      <c r="E610" s="72"/>
      <c r="F610" s="72"/>
      <c r="G610" s="74"/>
      <c r="H610" s="63"/>
      <c r="I610" s="63"/>
      <c r="J610" s="63"/>
    </row>
    <row r="611" spans="1:10" s="68" customFormat="1">
      <c r="A611" s="66"/>
      <c r="B611" s="67"/>
      <c r="C611" s="67"/>
      <c r="D611" s="72"/>
      <c r="E611" s="72"/>
      <c r="F611" s="72"/>
      <c r="G611" s="74"/>
      <c r="H611" s="63"/>
      <c r="I611" s="63"/>
      <c r="J611" s="63"/>
    </row>
    <row r="612" spans="1:10" s="68" customFormat="1">
      <c r="A612" s="66"/>
      <c r="B612" s="67"/>
      <c r="C612" s="67"/>
      <c r="D612" s="72"/>
      <c r="E612" s="72"/>
      <c r="F612" s="72"/>
      <c r="G612" s="74"/>
      <c r="H612" s="63"/>
      <c r="I612" s="63"/>
      <c r="J612" s="63"/>
    </row>
    <row r="613" spans="1:10" s="68" customFormat="1">
      <c r="A613" s="66"/>
      <c r="B613" s="67"/>
      <c r="C613" s="67"/>
      <c r="D613" s="72"/>
      <c r="E613" s="72"/>
      <c r="F613" s="72"/>
      <c r="G613" s="74"/>
      <c r="H613" s="63"/>
      <c r="I613" s="63"/>
      <c r="J613" s="63"/>
    </row>
    <row r="614" spans="1:10" s="68" customFormat="1">
      <c r="A614" s="66"/>
      <c r="B614" s="67"/>
      <c r="C614" s="67"/>
      <c r="D614" s="72"/>
      <c r="E614" s="72"/>
      <c r="F614" s="72"/>
      <c r="G614" s="74"/>
      <c r="H614" s="63"/>
      <c r="I614" s="63"/>
      <c r="J614" s="63"/>
    </row>
    <row r="615" spans="1:10" s="68" customFormat="1">
      <c r="A615" s="66"/>
      <c r="B615" s="67"/>
      <c r="C615" s="67"/>
      <c r="D615" s="72"/>
      <c r="E615" s="72"/>
      <c r="F615" s="72"/>
      <c r="G615" s="74"/>
      <c r="H615" s="63"/>
      <c r="I615" s="63"/>
      <c r="J615" s="63"/>
    </row>
    <row r="616" spans="1:10" s="68" customFormat="1">
      <c r="A616" s="66"/>
      <c r="B616" s="67"/>
      <c r="C616" s="67"/>
      <c r="D616" s="72"/>
      <c r="E616" s="72"/>
      <c r="F616" s="72"/>
      <c r="G616" s="74"/>
      <c r="H616" s="63"/>
      <c r="I616" s="63"/>
      <c r="J616" s="63"/>
    </row>
    <row r="617" spans="1:10" s="68" customFormat="1">
      <c r="A617" s="66"/>
      <c r="B617" s="67"/>
      <c r="C617" s="67"/>
      <c r="D617" s="72"/>
      <c r="E617" s="72"/>
      <c r="F617" s="72"/>
      <c r="G617" s="74"/>
      <c r="H617" s="63"/>
      <c r="I617" s="63"/>
      <c r="J617" s="63"/>
    </row>
    <row r="618" spans="1:10" s="68" customFormat="1">
      <c r="A618" s="66"/>
      <c r="B618" s="67"/>
      <c r="C618" s="67"/>
      <c r="D618" s="72"/>
      <c r="E618" s="72"/>
      <c r="F618" s="72"/>
      <c r="G618" s="74"/>
      <c r="H618" s="63"/>
      <c r="I618" s="63"/>
      <c r="J618" s="63"/>
    </row>
    <row r="619" spans="1:10" s="68" customFormat="1">
      <c r="A619" s="66"/>
      <c r="B619" s="67"/>
      <c r="C619" s="67"/>
      <c r="D619" s="72"/>
      <c r="E619" s="72"/>
      <c r="F619" s="72"/>
      <c r="G619" s="74"/>
      <c r="H619" s="63"/>
      <c r="I619" s="63"/>
      <c r="J619" s="63"/>
    </row>
    <row r="620" spans="1:10" s="68" customFormat="1">
      <c r="A620" s="66"/>
      <c r="B620" s="67"/>
      <c r="C620" s="67"/>
      <c r="D620" s="72"/>
      <c r="E620" s="72"/>
      <c r="F620" s="72"/>
      <c r="G620" s="74"/>
      <c r="H620" s="63"/>
      <c r="I620" s="63"/>
      <c r="J620" s="63"/>
    </row>
    <row r="621" spans="1:10" s="68" customFormat="1">
      <c r="A621" s="66"/>
      <c r="B621" s="67"/>
      <c r="C621" s="67"/>
      <c r="D621" s="72"/>
      <c r="E621" s="72"/>
      <c r="F621" s="72"/>
      <c r="G621" s="74"/>
      <c r="H621" s="63"/>
      <c r="I621" s="63"/>
      <c r="J621" s="63"/>
    </row>
    <row r="622" spans="1:10" s="68" customFormat="1">
      <c r="A622" s="66"/>
      <c r="B622" s="67"/>
      <c r="C622" s="67"/>
      <c r="D622" s="72"/>
      <c r="E622" s="72"/>
      <c r="F622" s="72"/>
      <c r="G622" s="74"/>
      <c r="H622" s="63"/>
      <c r="I622" s="63"/>
      <c r="J622" s="63"/>
    </row>
    <row r="623" spans="1:10" s="68" customFormat="1">
      <c r="A623" s="66"/>
      <c r="B623" s="67"/>
      <c r="C623" s="67"/>
      <c r="D623" s="72"/>
      <c r="E623" s="72"/>
      <c r="F623" s="72"/>
      <c r="G623" s="74"/>
      <c r="H623" s="63"/>
      <c r="I623" s="63"/>
      <c r="J623" s="63"/>
    </row>
    <row r="624" spans="1:10" s="68" customFormat="1">
      <c r="A624" s="66"/>
      <c r="B624" s="67"/>
      <c r="C624" s="67"/>
      <c r="D624" s="72"/>
      <c r="E624" s="72"/>
      <c r="F624" s="72"/>
      <c r="G624" s="74"/>
      <c r="H624" s="63"/>
      <c r="I624" s="63"/>
      <c r="J624" s="63"/>
    </row>
    <row r="625" spans="1:10" s="68" customFormat="1">
      <c r="A625" s="66"/>
      <c r="B625" s="67"/>
      <c r="C625" s="67"/>
      <c r="D625" s="72"/>
      <c r="E625" s="72"/>
      <c r="F625" s="72"/>
      <c r="G625" s="74"/>
      <c r="H625" s="63"/>
      <c r="I625" s="63"/>
      <c r="J625" s="63"/>
    </row>
    <row r="626" spans="1:10" s="68" customFormat="1">
      <c r="A626" s="66"/>
      <c r="B626" s="67"/>
      <c r="C626" s="67"/>
      <c r="D626" s="72"/>
      <c r="E626" s="72"/>
      <c r="F626" s="72"/>
      <c r="G626" s="74"/>
      <c r="H626" s="63"/>
      <c r="I626" s="63"/>
      <c r="J626" s="63"/>
    </row>
    <row r="627" spans="1:10" s="68" customFormat="1">
      <c r="A627" s="66"/>
      <c r="B627" s="67"/>
      <c r="C627" s="67"/>
      <c r="D627" s="72"/>
      <c r="E627" s="72"/>
      <c r="F627" s="72"/>
      <c r="G627" s="74"/>
      <c r="H627" s="63"/>
      <c r="I627" s="63"/>
      <c r="J627" s="63"/>
    </row>
    <row r="628" spans="1:10" s="68" customFormat="1">
      <c r="A628" s="66"/>
      <c r="B628" s="67"/>
      <c r="C628" s="67"/>
      <c r="D628" s="72"/>
      <c r="E628" s="72"/>
      <c r="F628" s="72"/>
      <c r="G628" s="74"/>
      <c r="H628" s="63"/>
      <c r="I628" s="63"/>
      <c r="J628" s="63"/>
    </row>
    <row r="629" spans="1:10" s="68" customFormat="1">
      <c r="A629" s="66"/>
      <c r="B629" s="67"/>
      <c r="C629" s="67"/>
      <c r="D629" s="72"/>
      <c r="E629" s="72"/>
      <c r="F629" s="72"/>
      <c r="G629" s="74"/>
      <c r="H629" s="63"/>
      <c r="I629" s="63"/>
      <c r="J629" s="63"/>
    </row>
    <row r="630" spans="1:10" s="68" customFormat="1">
      <c r="A630" s="66"/>
      <c r="B630" s="67"/>
      <c r="C630" s="67"/>
      <c r="D630" s="72"/>
      <c r="E630" s="72"/>
      <c r="F630" s="72"/>
      <c r="G630" s="74"/>
      <c r="H630" s="63"/>
      <c r="I630" s="63"/>
      <c r="J630" s="63"/>
    </row>
    <row r="631" spans="1:10" s="68" customFormat="1">
      <c r="A631" s="66"/>
      <c r="B631" s="67"/>
      <c r="C631" s="67"/>
      <c r="D631" s="72"/>
      <c r="E631" s="72"/>
      <c r="F631" s="72"/>
      <c r="G631" s="74"/>
      <c r="H631" s="63"/>
      <c r="I631" s="63"/>
      <c r="J631" s="63"/>
    </row>
    <row r="632" spans="1:10" s="68" customFormat="1">
      <c r="A632" s="66"/>
      <c r="B632" s="67"/>
      <c r="C632" s="67"/>
      <c r="D632" s="72"/>
      <c r="E632" s="72"/>
      <c r="F632" s="72"/>
      <c r="G632" s="74"/>
      <c r="H632" s="63"/>
      <c r="I632" s="63"/>
      <c r="J632" s="63"/>
    </row>
    <row r="633" spans="1:10" s="68" customFormat="1">
      <c r="A633" s="66"/>
      <c r="B633" s="67"/>
      <c r="C633" s="67"/>
      <c r="D633" s="72"/>
      <c r="E633" s="72"/>
      <c r="F633" s="72"/>
      <c r="G633" s="74"/>
      <c r="H633" s="63"/>
      <c r="I633" s="63"/>
      <c r="J633" s="63"/>
    </row>
    <row r="634" spans="1:10" s="68" customFormat="1">
      <c r="A634" s="66"/>
      <c r="B634" s="67"/>
      <c r="C634" s="67"/>
      <c r="D634" s="72"/>
      <c r="E634" s="72"/>
      <c r="F634" s="72"/>
      <c r="G634" s="74"/>
      <c r="H634" s="63"/>
      <c r="I634" s="63"/>
      <c r="J634" s="63"/>
    </row>
    <row r="635" spans="1:10" s="68" customFormat="1">
      <c r="A635" s="66"/>
      <c r="B635" s="67"/>
      <c r="C635" s="67"/>
      <c r="D635" s="72"/>
      <c r="E635" s="72"/>
      <c r="F635" s="72"/>
      <c r="G635" s="74"/>
      <c r="H635" s="63"/>
      <c r="I635" s="63"/>
      <c r="J635" s="63"/>
    </row>
    <row r="636" spans="1:10" s="68" customFormat="1">
      <c r="A636" s="66"/>
      <c r="B636" s="67"/>
      <c r="C636" s="67"/>
      <c r="D636" s="72"/>
      <c r="E636" s="72"/>
      <c r="F636" s="72"/>
      <c r="G636" s="74"/>
      <c r="H636" s="63"/>
      <c r="I636" s="63"/>
      <c r="J636" s="63"/>
    </row>
    <row r="637" spans="1:10" s="68" customFormat="1">
      <c r="A637" s="66"/>
      <c r="B637" s="67"/>
      <c r="C637" s="67"/>
      <c r="D637" s="72"/>
      <c r="E637" s="72"/>
      <c r="F637" s="72"/>
      <c r="G637" s="74"/>
      <c r="H637" s="63"/>
      <c r="I637" s="63"/>
      <c r="J637" s="63"/>
    </row>
    <row r="638" spans="1:10" s="68" customFormat="1">
      <c r="A638" s="66"/>
      <c r="B638" s="67"/>
      <c r="C638" s="67"/>
      <c r="D638" s="72"/>
      <c r="E638" s="72"/>
      <c r="F638" s="72"/>
      <c r="G638" s="74"/>
      <c r="H638" s="63"/>
      <c r="I638" s="63"/>
      <c r="J638" s="63"/>
    </row>
    <row r="639" spans="1:10" s="68" customFormat="1">
      <c r="A639" s="66"/>
      <c r="B639" s="67"/>
      <c r="C639" s="67"/>
      <c r="D639" s="72"/>
      <c r="E639" s="72"/>
      <c r="F639" s="72"/>
      <c r="G639" s="74"/>
      <c r="H639" s="63"/>
      <c r="I639" s="63"/>
      <c r="J639" s="63"/>
    </row>
    <row r="640" spans="1:10" s="68" customFormat="1">
      <c r="A640" s="66"/>
      <c r="B640" s="67"/>
      <c r="C640" s="67"/>
      <c r="D640" s="72"/>
      <c r="E640" s="72"/>
      <c r="F640" s="72"/>
      <c r="G640" s="74"/>
      <c r="H640" s="63"/>
      <c r="I640" s="63"/>
      <c r="J640" s="63"/>
    </row>
    <row r="641" spans="1:10" s="68" customFormat="1">
      <c r="A641" s="66"/>
      <c r="B641" s="67"/>
      <c r="C641" s="67"/>
      <c r="D641" s="72"/>
      <c r="E641" s="72"/>
      <c r="F641" s="72"/>
      <c r="G641" s="74"/>
      <c r="H641" s="63"/>
      <c r="I641" s="63"/>
      <c r="J641" s="63"/>
    </row>
    <row r="642" spans="1:10" s="68" customFormat="1">
      <c r="A642" s="66"/>
      <c r="B642" s="67"/>
      <c r="C642" s="67"/>
      <c r="D642" s="72"/>
      <c r="E642" s="72"/>
      <c r="F642" s="72"/>
      <c r="G642" s="74"/>
      <c r="H642" s="63"/>
      <c r="I642" s="63"/>
      <c r="J642" s="63"/>
    </row>
    <row r="643" spans="1:10" s="68" customFormat="1">
      <c r="A643" s="66"/>
      <c r="B643" s="67"/>
      <c r="C643" s="67"/>
      <c r="D643" s="72"/>
      <c r="E643" s="72"/>
      <c r="F643" s="72"/>
      <c r="G643" s="74"/>
      <c r="H643" s="63"/>
      <c r="I643" s="63"/>
      <c r="J643" s="63"/>
    </row>
    <row r="644" spans="1:10" s="68" customFormat="1">
      <c r="A644" s="66"/>
      <c r="B644" s="67"/>
      <c r="C644" s="67"/>
      <c r="D644" s="72"/>
      <c r="E644" s="72"/>
      <c r="F644" s="72"/>
      <c r="G644" s="74"/>
      <c r="H644" s="63"/>
      <c r="I644" s="63"/>
      <c r="J644" s="63"/>
    </row>
    <row r="645" spans="1:10" s="68" customFormat="1">
      <c r="A645" s="66"/>
      <c r="B645" s="67"/>
      <c r="C645" s="67"/>
      <c r="D645" s="72"/>
      <c r="E645" s="72"/>
      <c r="F645" s="72"/>
      <c r="G645" s="74"/>
      <c r="H645" s="63"/>
      <c r="I645" s="63"/>
      <c r="J645" s="63"/>
    </row>
    <row r="646" spans="1:10" s="68" customFormat="1">
      <c r="A646" s="66"/>
      <c r="B646" s="67"/>
      <c r="C646" s="67"/>
      <c r="D646" s="72"/>
      <c r="E646" s="72"/>
      <c r="F646" s="72"/>
      <c r="G646" s="74"/>
      <c r="H646" s="63"/>
      <c r="I646" s="63"/>
      <c r="J646" s="63"/>
    </row>
    <row r="647" spans="1:10" s="68" customFormat="1">
      <c r="A647" s="66"/>
      <c r="B647" s="67"/>
      <c r="C647" s="67"/>
      <c r="D647" s="72"/>
      <c r="E647" s="72"/>
      <c r="F647" s="72"/>
      <c r="G647" s="74"/>
      <c r="H647" s="63"/>
      <c r="I647" s="63"/>
      <c r="J647" s="63"/>
    </row>
  </sheetData>
  <mergeCells count="11">
    <mergeCell ref="A72:G72"/>
    <mergeCell ref="H7:H8"/>
    <mergeCell ref="D7:G7"/>
    <mergeCell ref="A1:H1"/>
    <mergeCell ref="A2:H2"/>
    <mergeCell ref="A3:H3"/>
    <mergeCell ref="A4:H4"/>
    <mergeCell ref="E5:H6"/>
    <mergeCell ref="A7:A8"/>
    <mergeCell ref="B7:B8"/>
    <mergeCell ref="C7:C8"/>
  </mergeCells>
  <printOptions horizontalCentered="1"/>
  <pageMargins left="5.9842519685039376E-2" right="0.11811023622047245" top="0.39370078740157483" bottom="0.62992125984251968" header="0.31496062992125984" footer="0.19685039370078741"/>
  <pageSetup paperSize="9" scale="89" orientation="landscape" r:id="rId1"/>
  <headerFooter>
    <oddFooter>&amp;C&amp;P/&amp;N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PLTH 1 (ĐT 2026) </vt:lpstr>
      <vt:lpstr>PL 1.1 (ĐT 2026)</vt:lpstr>
      <vt:lpstr>PLTH 2 (TX 2026)</vt:lpstr>
      <vt:lpstr>PL2.1 (TX 2026)</vt:lpstr>
      <vt:lpstr>'PL 1.1 (ĐT 2026)'!Print_Area</vt:lpstr>
      <vt:lpstr>'PL2.1 (TX 2026)'!Print_Area</vt:lpstr>
      <vt:lpstr>'PLTH 1 (ĐT 2026) '!Print_Area</vt:lpstr>
      <vt:lpstr>'PLTH 2 (TX 2026)'!Print_Area</vt:lpstr>
      <vt:lpstr>'PL2.1 (TX 2026)'!Print_Titles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SingPC</dc:creator>
  <cp:lastModifiedBy>Admin</cp:lastModifiedBy>
  <cp:lastPrinted>2026-09-22T09:06:25Z</cp:lastPrinted>
  <dcterms:created xsi:type="dcterms:W3CDTF">2024-11-13T08:48:00Z</dcterms:created>
  <dcterms:modified xsi:type="dcterms:W3CDTF">2026-09-22T09:06:28Z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D3E4E13FA8324B4F83417BF64BC9DF09_12</vt:lpwstr>
  </property>
  <property fmtid="{D5CDD505-2E9C-101B-9397-08002B2CF9AE}" pid="3" name="KSOProductBuildVer">
    <vt:lpwstr>1033-12.2.0.23196</vt:lpwstr>
  </property>
</Properties>
</file>