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3a43003d2a9c561/Desktop/"/>
    </mc:Choice>
  </mc:AlternateContent>
  <xr:revisionPtr revIDLastSave="3" documentId="11_E9B9091D44F5618383ECA626688F2DB6CADAC9D3" xr6:coauthVersionLast="47" xr6:coauthVersionMax="47" xr10:uidLastSave="{C202D386-4B5F-41F7-968B-CF5823E9C124}"/>
  <bookViews>
    <workbookView xWindow="-108" yWindow="-108" windowWidth="23256" windowHeight="12456" xr2:uid="{00000000-000D-0000-FFFF-FFFF00000000}"/>
  </bookViews>
  <sheets>
    <sheet name="108" sheetId="2" r:id="rId1"/>
    <sheet name="109" sheetId="1" r:id="rId2"/>
    <sheet name="110" sheetId="3" r:id="rId3"/>
    <sheet name="111" sheetId="4" r:id="rId4"/>
    <sheet name="112" sheetId="5" r:id="rId5"/>
  </sheets>
  <externalReferences>
    <externalReference r:id="rId6"/>
  </externalReferences>
  <definedNames>
    <definedName name="_xlnm.Print_Area" localSheetId="0">'108'!$A$1:$D$17</definedName>
    <definedName name="_xlnm.Print_Area" localSheetId="1">'109'!$A$1:$D$33</definedName>
    <definedName name="_xlnm.Print_Area" localSheetId="2">'110'!$A$1:$E$25</definedName>
    <definedName name="_xlnm.Print_Area" localSheetId="3">'111'!$A$1:$K$15</definedName>
    <definedName name="_xlnm.Print_Area" localSheetId="4">'112'!$A$1:$G$17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G13" i="4"/>
  <c r="G12" i="4"/>
  <c r="D9" i="4"/>
  <c r="F9" i="4"/>
  <c r="H9" i="4"/>
  <c r="J9" i="4"/>
  <c r="B9" i="4"/>
  <c r="B14" i="2"/>
  <c r="G13" i="5"/>
  <c r="F13" i="5"/>
  <c r="E13" i="5"/>
  <c r="D13" i="5"/>
  <c r="C13" i="5"/>
  <c r="B13" i="5"/>
  <c r="I14" i="4"/>
  <c r="G14" i="4"/>
  <c r="C14" i="4"/>
  <c r="I11" i="4"/>
  <c r="I9" i="4" s="1"/>
  <c r="G11" i="4"/>
  <c r="G9" i="4" s="1"/>
  <c r="C11" i="4"/>
  <c r="C9" i="4" s="1"/>
  <c r="E9" i="4" l="1"/>
  <c r="D11" i="1"/>
  <c r="C11" i="1"/>
  <c r="A5" i="5"/>
  <c r="A4" i="4"/>
  <c r="A5" i="3"/>
  <c r="A5" i="1"/>
  <c r="B13" i="2" l="1"/>
  <c r="E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D10" i="3"/>
  <c r="D31" i="1"/>
  <c r="C31" i="1"/>
  <c r="D19" i="1"/>
  <c r="B16" i="1"/>
  <c r="C19" i="1"/>
  <c r="C10" i="1" l="1"/>
  <c r="D10" i="1"/>
  <c r="C10" i="3"/>
  <c r="B8" i="2"/>
  <c r="D8" i="2"/>
</calcChain>
</file>

<file path=xl/sharedStrings.xml><?xml version="1.0" encoding="utf-8"?>
<sst xmlns="http://schemas.openxmlformats.org/spreadsheetml/2006/main" count="157" uniqueCount="118">
  <si>
    <t>STT</t>
  </si>
  <si>
    <t>NỘI DUNG</t>
  </si>
  <si>
    <t>THU NSNN</t>
  </si>
  <si>
    <t>THU NSX</t>
  </si>
  <si>
    <t>A</t>
  </si>
  <si>
    <t>B</t>
  </si>
  <si>
    <t>TỔNG THU</t>
  </si>
  <si>
    <t>I</t>
  </si>
  <si>
    <t xml:space="preserve">Các khoản thu 100% </t>
  </si>
  <si>
    <t>Thu khác</t>
  </si>
  <si>
    <t>II</t>
  </si>
  <si>
    <t>Các khoản thu phân chia theo tỷ lệ phần trăm (%)</t>
  </si>
  <si>
    <t>2</t>
  </si>
  <si>
    <t>-</t>
  </si>
  <si>
    <t>III</t>
  </si>
  <si>
    <t>Thu viện trợ không hoàn lại trực tiếp cho xã (nếu có)</t>
  </si>
  <si>
    <t>IV</t>
  </si>
  <si>
    <t>Thu chuyển nguồn</t>
  </si>
  <si>
    <t>V</t>
  </si>
  <si>
    <t>Thu kết dư ngân sách năm trước</t>
  </si>
  <si>
    <t>VI</t>
  </si>
  <si>
    <t>Thu bổ sung từ ngân sách cấp trên</t>
  </si>
  <si>
    <t>- Thu bổ sung cân đối</t>
  </si>
  <si>
    <t>- Thu bổ sung có mục tiêu</t>
  </si>
  <si>
    <t>UBND XÃ KON BRAIH</t>
  </si>
  <si>
    <t>(Dự toán đã được Hội đồng nhân dân quyết định)</t>
  </si>
  <si>
    <t>1</t>
  </si>
  <si>
    <t>Thuế giá trị gia tăng</t>
  </si>
  <si>
    <t>Thuế thu nhập doanh nghiệp</t>
  </si>
  <si>
    <t>Thuế tiêu thụ đặc biệt</t>
  </si>
  <si>
    <t>Thuế tài nguyên</t>
  </si>
  <si>
    <t>Thuế thu nhập cá nhân</t>
  </si>
  <si>
    <t>Thu phí và lệ phí</t>
  </si>
  <si>
    <t xml:space="preserve">Thu tiền sử dụng đất </t>
  </si>
  <si>
    <t>Thu tiền cho thuê mặt đất, mặt nước</t>
  </si>
  <si>
    <t>NỘI DUNG THU</t>
  </si>
  <si>
    <t>DỰ TOÁN</t>
  </si>
  <si>
    <t>NỘI DUNG CHI</t>
  </si>
  <si>
    <t>TỔNG SỐ THU</t>
  </si>
  <si>
    <t>TỔNG SỐ CHI</t>
  </si>
  <si>
    <t>I. Các khoản thu xã hưởng 100%</t>
  </si>
  <si>
    <t>I. Chi đầu tư phát triển</t>
  </si>
  <si>
    <r>
      <t xml:space="preserve">II. Các khoản thu phân chia theo tỷ lệ </t>
    </r>
    <r>
      <rPr>
        <vertAlign val="superscript"/>
        <sz val="12"/>
        <rFont val="Times New Roman"/>
        <family val="1"/>
      </rPr>
      <t>(1)</t>
    </r>
  </si>
  <si>
    <t>II. Chi thường xuyên</t>
  </si>
  <si>
    <t xml:space="preserve">III. Thu bổ sung </t>
  </si>
  <si>
    <t>III. Dự phòng</t>
  </si>
  <si>
    <t>- Bổ sung cân đối</t>
  </si>
  <si>
    <t>- Bổ sung có mục tiêu</t>
  </si>
  <si>
    <t xml:space="preserve">IV. Thu chuyển nguồn </t>
  </si>
  <si>
    <t>Biểu số 108/CK TC-NSNN</t>
  </si>
  <si>
    <t>TỔNG SỐ</t>
  </si>
  <si>
    <t>ĐẦU TƯ PHÁT TRIỂN</t>
  </si>
  <si>
    <t>THƯỜNG XUYÊN</t>
  </si>
  <si>
    <t>1=2+3</t>
  </si>
  <si>
    <t>TỔNG CHI</t>
  </si>
  <si>
    <t xml:space="preserve">Trong đó </t>
  </si>
  <si>
    <t>Chi giáo dục</t>
  </si>
  <si>
    <t>Chi ứng dụng, chuyển giao công nghệ</t>
  </si>
  <si>
    <t>Chi y tế</t>
  </si>
  <si>
    <t>Chi văn hóa, thông tin</t>
  </si>
  <si>
    <t>Chi phát thanh, truyền thanh</t>
  </si>
  <si>
    <t>Chi thể dục thể thao</t>
  </si>
  <si>
    <t>Chi bảo vệ môi trường</t>
  </si>
  <si>
    <t>Chi các hoạt động kinh tế</t>
  </si>
  <si>
    <t xml:space="preserve">Chi hoạt động của cơ quan quản lý Nhà nước, Đảng, đoàn thể </t>
  </si>
  <si>
    <t>Chi cho công tác xã hội</t>
  </si>
  <si>
    <t>Chi khác</t>
  </si>
  <si>
    <t>Dự phòng ngân sách</t>
  </si>
  <si>
    <t>Biểu số 110/CK TC-NSNN</t>
  </si>
  <si>
    <t>Chi Quốc phòng - An ninh</t>
  </si>
  <si>
    <t>Biểu số 109/CK TC-NSNN</t>
  </si>
  <si>
    <t>Tên công trình</t>
  </si>
  <si>
    <t>Thời gian khởi công - hoàn thành</t>
  </si>
  <si>
    <t>Tổng dự toán được duyệt</t>
  </si>
  <si>
    <t>Tổng số</t>
  </si>
  <si>
    <t>Trong đó thanh toán khối lượng năm trước</t>
  </si>
  <si>
    <t>Chia theo nguồn vốn</t>
  </si>
  <si>
    <t>Trong đó nguồn đóng góp của dân</t>
  </si>
  <si>
    <t>Nguồn cân đối ngân sách</t>
  </si>
  <si>
    <t>Nguồn đóng góp</t>
  </si>
  <si>
    <t>1. Công trình chuyển tiếp</t>
  </si>
  <si>
    <t>2. Công trình khởi công mới</t>
  </si>
  <si>
    <t>Biểu số 111/CK TC-NSNN</t>
  </si>
  <si>
    <t>THU</t>
  </si>
  <si>
    <t>CHI</t>
  </si>
  <si>
    <t>CHÊNH LỆCH (+) (-)</t>
  </si>
  <si>
    <t xml:space="preserve">1. Các quỹ tài chính nhà nước ngoài ngân sách </t>
  </si>
  <si>
    <t>2. Các hoạt động sự nghiệp</t>
  </si>
  <si>
    <t>Biểu số 112/CK TC-NSNN</t>
  </si>
  <si>
    <t>Lệ phí trước bạ</t>
  </si>
  <si>
    <t>Thuế sử dụng đất phi nông nghiệp</t>
  </si>
  <si>
    <t>CÂN ĐỐI DỰ TOÁN NGÂN SÁCH XÃ NĂM 2026</t>
  </si>
  <si>
    <t>(Kèm theo Quyết định số 280/QĐ-UBND ngày 29/12/2025 của UBND xã Kon Braih)</t>
  </si>
  <si>
    <t>DỰ TOÁN THU NGÂN SÁCH XÃ NĂM 2026</t>
  </si>
  <si>
    <t>Thu thuế tài nguyên từ khu vục kinh tế ngoài quốc doanh</t>
  </si>
  <si>
    <t>Thuế sử dụng đất nông nghiệp</t>
  </si>
  <si>
    <t>DỰ TOÁN CHI NGÂN SÁCH XÃ NĂM 2026</t>
  </si>
  <si>
    <t>KẾ HOẠCH THU, CHI CÁC HOẠT ĐỘNG TÀI CHÍNH KHÁC NĂM 2026</t>
  </si>
  <si>
    <t>DỰ TOÁN CHI ĐẦU TƯ PHÁT TRIỂN NĂM 2026</t>
  </si>
  <si>
    <t>3. Nguồn thu tiền sử dụng đất</t>
  </si>
  <si>
    <t>-Nguồn thu sử dụng đất được sử dụng.</t>
  </si>
  <si>
    <t>Nguồn thu sử dụng đất năm 2026, sau khi có phát sinh số thu, UBND xã sẽ trình HĐND xã bổ sung danh mục đầu tư theo quy định</t>
  </si>
  <si>
    <t>Giá trị thực hiện đến 31/12/2025</t>
  </si>
  <si>
    <t>Giá trị đã thanh toán đến 31/12/2025</t>
  </si>
  <si>
    <t>Dự toán năm 2026</t>
  </si>
  <si>
    <t>Ghi chú</t>
  </si>
  <si>
    <t>ƯỚC THỰC HIỆN NĂM 2025</t>
  </si>
  <si>
    <t>KẾ HOẠCH NĂM 2026</t>
  </si>
  <si>
    <t>+ Thu phí kiểm soát giết mổ gia súc nộp NSNN</t>
  </si>
  <si>
    <t>+ Kinh phí cho thuê mặt bằng đặt trụ ăng ten</t>
  </si>
  <si>
    <t>+ Phí thu gom vận chuyển rác thải</t>
  </si>
  <si>
    <t>+ Phí sử dụng nước sinh hoạt</t>
  </si>
  <si>
    <t>Đơn vị: Triệu đồng</t>
  </si>
  <si>
    <t>ĐVT: Triệu đồng</t>
  </si>
  <si>
    <t>DỰ TOÁN NĂM 2026</t>
  </si>
  <si>
    <t>Bố trí thêm nguồn thu sử dụng đất năm 2025 chuyển sang 432 trđ</t>
  </si>
  <si>
    <t>- Nâng cấp tuyến đường D4 khu trung tâm hành chính - Chính trị xã Kon Braih (đoạn từ N4 đến N5)</t>
  </si>
  <si>
    <t>- Nâng cấp tuyến đường N5 khu trung tâm hành chính - Chính trị xã Kon Braih (đoạn từ D4-A1)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</si>
</sst>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u/>
      <sz val="11"/>
      <color theme="1"/>
      <name val="Times New Roman"/>
      <family val="1"/>
    </font>
    <font>
      <vertAlign val="superscript"/>
      <sz val="12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sz val="8"/>
      <color theme="1"/>
      <name val="Times New Roman"/>
      <family val="1"/>
    </font>
    <font>
      <i/>
      <sz val="12"/>
      <name val="Times New Roman"/>
      <family val="1"/>
      <charset val="163"/>
    </font>
    <font>
      <i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5" fontId="3" fillId="0" borderId="1" xfId="1" quotePrefix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/>
    <xf numFmtId="0" fontId="6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5" fontId="3" fillId="0" borderId="1" xfId="1" applyNumberFormat="1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4" fillId="0" borderId="1" xfId="1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165" fontId="16" fillId="0" borderId="0" xfId="1" applyNumberFormat="1" applyFont="1"/>
    <xf numFmtId="165" fontId="17" fillId="0" borderId="0" xfId="1" applyNumberFormat="1" applyFont="1" applyAlignment="1">
      <alignment horizontal="right"/>
    </xf>
    <xf numFmtId="0" fontId="19" fillId="0" borderId="0" xfId="0" applyFont="1"/>
    <xf numFmtId="165" fontId="20" fillId="0" borderId="0" xfId="1" applyNumberFormat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/>
    <xf numFmtId="0" fontId="5" fillId="0" borderId="1" xfId="0" applyFont="1" applyBorder="1"/>
    <xf numFmtId="3" fontId="2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0" fontId="2" fillId="0" borderId="1" xfId="0" quotePrefix="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41" fontId="3" fillId="0" borderId="1" xfId="2" applyFont="1" applyBorder="1" applyAlignment="1">
      <alignment horizontal="center" vertical="center" wrapText="1"/>
    </xf>
    <xf numFmtId="41" fontId="0" fillId="0" borderId="0" xfId="0" applyNumberFormat="1"/>
    <xf numFmtId="0" fontId="22" fillId="0" borderId="1" xfId="0" quotePrefix="1" applyFont="1" applyBorder="1" applyAlignment="1">
      <alignment vertical="center" wrapText="1"/>
    </xf>
    <xf numFmtId="41" fontId="22" fillId="0" borderId="1" xfId="2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/>
    <xf numFmtId="165" fontId="16" fillId="0" borderId="0" xfId="0" applyNumberFormat="1" applyFont="1"/>
    <xf numFmtId="41" fontId="2" fillId="0" borderId="1" xfId="2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1" fontId="4" fillId="0" borderId="0" xfId="0" applyNumberFormat="1" applyFont="1" applyAlignment="1">
      <alignment vertical="center"/>
    </xf>
    <xf numFmtId="165" fontId="17" fillId="0" borderId="0" xfId="0" applyNumberFormat="1" applyFont="1"/>
    <xf numFmtId="0" fontId="3" fillId="0" borderId="1" xfId="0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/2025%20(th&#225;ng%207-12)/Kon%20Braih/D&#7921;%20to&#225;n%206%20th&#225;ng%20cu&#7889;i%20n&#259;m%202025/Quy&#7871;t%20&#273;&#7883;nh%20ban%20h&#224;nh/DT%202025%20x&#227;%20Kon%20Braih%20(ban%20h&#224;nh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ã Kon Braih (2)"/>
      <sheetName val="DT thu"/>
      <sheetName val="Tổng DT chi"/>
      <sheetName val="DT 6 tháng cuối năm"/>
      <sheetName val="PB chi cân đối còn lại (chốt)"/>
      <sheetName val="CCTL"/>
      <sheetName val="Phân bổ Mục tiêu còn lại (chốt)"/>
      <sheetName val="Xã Kon Braih CŨ"/>
      <sheetName val="Kinh phí 7 xã, thị trấn"/>
      <sheetName val="Lương"/>
      <sheetName val="VP HĐND&amp;UBND"/>
      <sheetName val="Kinh tế"/>
      <sheetName val="P VH-XH"/>
      <sheetName val="TT HCC"/>
      <sheetName val="BQL"/>
      <sheetName val="VP Đảng uỷ"/>
      <sheetName val="UB MTTQ"/>
      <sheetName val="VH-TT-DL&amp;TT"/>
      <sheetName val="TTCT"/>
      <sheetName val="Các trường"/>
      <sheetName val="BHXH"/>
      <sheetName val="Công an"/>
      <sheetName val="Không chuyên trách"/>
      <sheetName val="QĐ 99"/>
    </sheetNames>
    <sheetDataSet>
      <sheetData sheetId="0"/>
      <sheetData sheetId="1">
        <row r="38">
          <cell r="B38" t="str">
            <v>Thu tiền cấp quyền khai thác tài nguyên khoáng sản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17"/>
  <sheetViews>
    <sheetView tabSelected="1" zoomScale="85" zoomScaleNormal="85" workbookViewId="0">
      <selection activeCell="C18" sqref="C18"/>
    </sheetView>
  </sheetViews>
  <sheetFormatPr defaultColWidth="9.109375" defaultRowHeight="13.8" x14ac:dyDescent="0.25"/>
  <cols>
    <col min="1" max="1" width="37.5546875" style="1" customWidth="1"/>
    <col min="2" max="2" width="16.109375" style="1" customWidth="1"/>
    <col min="3" max="3" width="32.44140625" style="1" customWidth="1"/>
    <col min="4" max="4" width="14.44140625" style="1" customWidth="1"/>
    <col min="5" max="16384" width="9.109375" style="1"/>
  </cols>
  <sheetData>
    <row r="1" spans="1:4" x14ac:dyDescent="0.25">
      <c r="A1" s="15" t="s">
        <v>24</v>
      </c>
      <c r="D1" s="20" t="s">
        <v>49</v>
      </c>
    </row>
    <row r="3" spans="1:4" ht="18.600000000000001" x14ac:dyDescent="0.3">
      <c r="A3" s="64" t="s">
        <v>91</v>
      </c>
      <c r="B3" s="64"/>
      <c r="C3" s="64"/>
      <c r="D3" s="64"/>
    </row>
    <row r="4" spans="1:4" x14ac:dyDescent="0.25">
      <c r="A4" s="65" t="s">
        <v>25</v>
      </c>
      <c r="B4" s="65"/>
      <c r="C4" s="65"/>
      <c r="D4" s="65"/>
    </row>
    <row r="5" spans="1:4" x14ac:dyDescent="0.25">
      <c r="A5" s="66" t="s">
        <v>92</v>
      </c>
      <c r="B5" s="66"/>
      <c r="C5" s="66"/>
      <c r="D5" s="66"/>
    </row>
    <row r="6" spans="1:4" x14ac:dyDescent="0.25">
      <c r="D6" s="2" t="s">
        <v>112</v>
      </c>
    </row>
    <row r="7" spans="1:4" ht="38.25" customHeight="1" x14ac:dyDescent="0.25">
      <c r="A7" s="4" t="s">
        <v>35</v>
      </c>
      <c r="B7" s="4" t="s">
        <v>36</v>
      </c>
      <c r="C7" s="4" t="s">
        <v>37</v>
      </c>
      <c r="D7" s="4" t="s">
        <v>36</v>
      </c>
    </row>
    <row r="8" spans="1:4" ht="25.5" customHeight="1" x14ac:dyDescent="0.25">
      <c r="A8" s="4" t="s">
        <v>38</v>
      </c>
      <c r="B8" s="8">
        <f>B9+B11+B13</f>
        <v>163531</v>
      </c>
      <c r="C8" s="4" t="s">
        <v>39</v>
      </c>
      <c r="D8" s="30">
        <f>D9+D11+D13</f>
        <v>163531</v>
      </c>
    </row>
    <row r="9" spans="1:4" x14ac:dyDescent="0.25">
      <c r="A9" s="62" t="s">
        <v>40</v>
      </c>
      <c r="B9" s="63">
        <v>5905</v>
      </c>
      <c r="C9" s="62" t="s">
        <v>41</v>
      </c>
      <c r="D9" s="63">
        <v>4275</v>
      </c>
    </row>
    <row r="10" spans="1:4" x14ac:dyDescent="0.25">
      <c r="A10" s="62"/>
      <c r="B10" s="63"/>
      <c r="C10" s="62"/>
      <c r="D10" s="63"/>
    </row>
    <row r="11" spans="1:4" x14ac:dyDescent="0.25">
      <c r="A11" s="62" t="s">
        <v>42</v>
      </c>
      <c r="B11" s="63">
        <v>16748</v>
      </c>
      <c r="C11" s="62" t="s">
        <v>43</v>
      </c>
      <c r="D11" s="63">
        <v>156190</v>
      </c>
    </row>
    <row r="12" spans="1:4" x14ac:dyDescent="0.25">
      <c r="A12" s="62"/>
      <c r="B12" s="63"/>
      <c r="C12" s="62"/>
      <c r="D12" s="63"/>
    </row>
    <row r="13" spans="1:4" ht="15.6" x14ac:dyDescent="0.25">
      <c r="A13" s="7" t="s">
        <v>44</v>
      </c>
      <c r="B13" s="28">
        <f>B14+B15</f>
        <v>140878</v>
      </c>
      <c r="C13" s="7" t="s">
        <v>45</v>
      </c>
      <c r="D13" s="28">
        <v>3066</v>
      </c>
    </row>
    <row r="14" spans="1:4" ht="15.6" x14ac:dyDescent="0.25">
      <c r="A14" s="7" t="s">
        <v>46</v>
      </c>
      <c r="B14" s="28">
        <f>91483+39180</f>
        <v>130663</v>
      </c>
      <c r="C14" s="7"/>
      <c r="D14" s="28"/>
    </row>
    <row r="15" spans="1:4" ht="15.6" x14ac:dyDescent="0.25">
      <c r="A15" s="7" t="s">
        <v>47</v>
      </c>
      <c r="B15" s="28">
        <v>10215</v>
      </c>
      <c r="C15" s="7"/>
      <c r="D15" s="28"/>
    </row>
    <row r="16" spans="1:4" x14ac:dyDescent="0.25">
      <c r="A16" s="62" t="s">
        <v>48</v>
      </c>
      <c r="B16" s="63"/>
      <c r="C16" s="62"/>
      <c r="D16" s="63"/>
    </row>
    <row r="17" spans="1:4" x14ac:dyDescent="0.25">
      <c r="A17" s="62"/>
      <c r="B17" s="63"/>
      <c r="C17" s="62"/>
      <c r="D17" s="63"/>
    </row>
  </sheetData>
  <mergeCells count="15">
    <mergeCell ref="A16:A17"/>
    <mergeCell ref="B16:B17"/>
    <mergeCell ref="C16:C17"/>
    <mergeCell ref="D16:D17"/>
    <mergeCell ref="A3:D3"/>
    <mergeCell ref="A4:D4"/>
    <mergeCell ref="A9:A10"/>
    <mergeCell ref="B9:B10"/>
    <mergeCell ref="C9:C10"/>
    <mergeCell ref="D9:D10"/>
    <mergeCell ref="A11:A12"/>
    <mergeCell ref="B11:B12"/>
    <mergeCell ref="C11:C12"/>
    <mergeCell ref="D11:D12"/>
    <mergeCell ref="A5:D5"/>
  </mergeCells>
  <printOptions horizontalCentered="1"/>
  <pageMargins left="0.7" right="0.7" top="0.75" bottom="0.75" header="0.3" footer="0.3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33"/>
  <sheetViews>
    <sheetView zoomScale="85" zoomScaleNormal="85" workbookViewId="0">
      <selection activeCell="D22" sqref="D22"/>
    </sheetView>
  </sheetViews>
  <sheetFormatPr defaultColWidth="9.109375" defaultRowHeight="13.8" x14ac:dyDescent="0.25"/>
  <cols>
    <col min="1" max="1" width="5.5546875" style="35" customWidth="1"/>
    <col min="2" max="2" width="52" style="35" customWidth="1"/>
    <col min="3" max="3" width="14" style="36" customWidth="1"/>
    <col min="4" max="4" width="13.33203125" style="36" customWidth="1"/>
    <col min="5" max="16384" width="9.109375" style="35"/>
  </cols>
  <sheetData>
    <row r="1" spans="1:6" x14ac:dyDescent="0.25">
      <c r="A1" s="34" t="s">
        <v>24</v>
      </c>
      <c r="D1" s="37" t="s">
        <v>70</v>
      </c>
    </row>
    <row r="3" spans="1:6" ht="18.600000000000001" x14ac:dyDescent="0.3">
      <c r="A3" s="70" t="s">
        <v>93</v>
      </c>
      <c r="B3" s="70"/>
      <c r="C3" s="70"/>
      <c r="D3" s="70"/>
    </row>
    <row r="4" spans="1:6" s="38" customFormat="1" x14ac:dyDescent="0.25">
      <c r="A4" s="69" t="s">
        <v>25</v>
      </c>
      <c r="B4" s="69"/>
      <c r="C4" s="69"/>
      <c r="D4" s="69"/>
    </row>
    <row r="5" spans="1:6" s="38" customFormat="1" x14ac:dyDescent="0.25">
      <c r="A5" s="69" t="str">
        <f>'108'!A5:D5</f>
        <v>(Kèm theo Quyết định số 280/QĐ-UBND ngày 29/12/2025 của UBND xã Kon Braih)</v>
      </c>
      <c r="B5" s="69"/>
      <c r="C5" s="69"/>
      <c r="D5" s="69"/>
    </row>
    <row r="6" spans="1:6" x14ac:dyDescent="0.25">
      <c r="D6" s="39" t="s">
        <v>113</v>
      </c>
    </row>
    <row r="7" spans="1:6" ht="18.75" customHeight="1" x14ac:dyDescent="0.25">
      <c r="A7" s="67" t="s">
        <v>0</v>
      </c>
      <c r="B7" s="67" t="s">
        <v>1</v>
      </c>
      <c r="C7" s="68" t="s">
        <v>114</v>
      </c>
      <c r="D7" s="68"/>
    </row>
    <row r="8" spans="1:6" ht="15.6" x14ac:dyDescent="0.25">
      <c r="A8" s="67"/>
      <c r="B8" s="67"/>
      <c r="C8" s="8" t="s">
        <v>2</v>
      </c>
      <c r="D8" s="8" t="s">
        <v>3</v>
      </c>
    </row>
    <row r="9" spans="1:6" ht="15.6" x14ac:dyDescent="0.25">
      <c r="A9" s="5" t="s">
        <v>4</v>
      </c>
      <c r="B9" s="5" t="s">
        <v>5</v>
      </c>
      <c r="C9" s="9" t="s">
        <v>26</v>
      </c>
      <c r="D9" s="9" t="s">
        <v>12</v>
      </c>
    </row>
    <row r="10" spans="1:6" s="40" customFormat="1" x14ac:dyDescent="0.25">
      <c r="A10" s="11"/>
      <c r="B10" s="11" t="s">
        <v>6</v>
      </c>
      <c r="C10" s="18">
        <f>C11+C19+C31</f>
        <v>165503</v>
      </c>
      <c r="D10" s="18">
        <f>D11+D19+D31</f>
        <v>163531</v>
      </c>
    </row>
    <row r="11" spans="1:6" s="40" customFormat="1" x14ac:dyDescent="0.25">
      <c r="A11" s="11" t="s">
        <v>7</v>
      </c>
      <c r="B11" s="13" t="s">
        <v>8</v>
      </c>
      <c r="C11" s="18">
        <f>SUM(C12:C18)</f>
        <v>5905</v>
      </c>
      <c r="D11" s="18">
        <f>SUM(D12:D18)</f>
        <v>5905</v>
      </c>
      <c r="E11" s="61"/>
    </row>
    <row r="12" spans="1:6" x14ac:dyDescent="0.25">
      <c r="A12" s="17" t="s">
        <v>13</v>
      </c>
      <c r="B12" s="14" t="s">
        <v>94</v>
      </c>
      <c r="C12" s="12">
        <v>1000</v>
      </c>
      <c r="D12" s="12">
        <v>1000</v>
      </c>
      <c r="E12" s="57"/>
      <c r="F12" s="57"/>
    </row>
    <row r="13" spans="1:6" x14ac:dyDescent="0.25">
      <c r="A13" s="17" t="s">
        <v>13</v>
      </c>
      <c r="B13" s="16" t="s">
        <v>89</v>
      </c>
      <c r="C13" s="12">
        <v>2500</v>
      </c>
      <c r="D13" s="12">
        <v>2500</v>
      </c>
      <c r="E13" s="57"/>
      <c r="F13" s="57"/>
    </row>
    <row r="14" spans="1:6" x14ac:dyDescent="0.25">
      <c r="A14" s="17" t="s">
        <v>13</v>
      </c>
      <c r="B14" s="14" t="s">
        <v>95</v>
      </c>
      <c r="C14" s="12">
        <v>300</v>
      </c>
      <c r="D14" s="12">
        <v>300</v>
      </c>
      <c r="E14" s="57"/>
      <c r="F14" s="57"/>
    </row>
    <row r="15" spans="1:6" x14ac:dyDescent="0.25">
      <c r="A15" s="17" t="s">
        <v>13</v>
      </c>
      <c r="B15" s="14" t="s">
        <v>90</v>
      </c>
      <c r="C15" s="12">
        <v>55</v>
      </c>
      <c r="D15" s="12">
        <v>55</v>
      </c>
      <c r="E15" s="57"/>
      <c r="F15" s="57"/>
    </row>
    <row r="16" spans="1:6" x14ac:dyDescent="0.25">
      <c r="A16" s="17" t="s">
        <v>13</v>
      </c>
      <c r="B16" s="14" t="str">
        <f>'[1]DT thu'!$B$38</f>
        <v>Thu tiền cấp quyền khai thác tài nguyên khoáng sản</v>
      </c>
      <c r="C16" s="12">
        <v>1040</v>
      </c>
      <c r="D16" s="12">
        <v>1040</v>
      </c>
      <c r="E16" s="57"/>
      <c r="F16" s="57"/>
    </row>
    <row r="17" spans="1:6" x14ac:dyDescent="0.25">
      <c r="A17" s="17" t="s">
        <v>13</v>
      </c>
      <c r="B17" s="14" t="s">
        <v>32</v>
      </c>
      <c r="C17" s="12">
        <v>750</v>
      </c>
      <c r="D17" s="12">
        <v>750</v>
      </c>
      <c r="E17" s="57"/>
      <c r="F17" s="57"/>
    </row>
    <row r="18" spans="1:6" x14ac:dyDescent="0.25">
      <c r="A18" s="17" t="s">
        <v>13</v>
      </c>
      <c r="B18" s="14" t="s">
        <v>9</v>
      </c>
      <c r="C18" s="12">
        <v>260</v>
      </c>
      <c r="D18" s="12">
        <v>260</v>
      </c>
      <c r="E18" s="57"/>
      <c r="F18" s="57"/>
    </row>
    <row r="19" spans="1:6" s="40" customFormat="1" x14ac:dyDescent="0.25">
      <c r="A19" s="11" t="s">
        <v>10</v>
      </c>
      <c r="B19" s="13" t="s">
        <v>11</v>
      </c>
      <c r="C19" s="18">
        <f>SUM(C20:C27)</f>
        <v>18720</v>
      </c>
      <c r="D19" s="18">
        <f>SUM(D20:D27)</f>
        <v>16748</v>
      </c>
      <c r="E19" s="57"/>
      <c r="F19" s="57"/>
    </row>
    <row r="20" spans="1:6" x14ac:dyDescent="0.25">
      <c r="A20" s="17" t="s">
        <v>13</v>
      </c>
      <c r="B20" s="14" t="s">
        <v>27</v>
      </c>
      <c r="C20" s="12">
        <v>14480</v>
      </c>
      <c r="D20" s="12">
        <v>14080</v>
      </c>
      <c r="E20" s="57"/>
      <c r="F20" s="57"/>
    </row>
    <row r="21" spans="1:6" x14ac:dyDescent="0.25">
      <c r="A21" s="17" t="s">
        <v>13</v>
      </c>
      <c r="B21" s="14" t="s">
        <v>28</v>
      </c>
      <c r="C21" s="12">
        <v>920</v>
      </c>
      <c r="D21" s="12">
        <v>220</v>
      </c>
      <c r="E21" s="57"/>
      <c r="F21" s="57"/>
    </row>
    <row r="22" spans="1:6" x14ac:dyDescent="0.25">
      <c r="A22" s="17" t="s">
        <v>13</v>
      </c>
      <c r="B22" s="14" t="s">
        <v>29</v>
      </c>
      <c r="C22" s="12">
        <v>30</v>
      </c>
      <c r="D22" s="12">
        <v>30</v>
      </c>
      <c r="E22" s="57"/>
      <c r="F22" s="57"/>
    </row>
    <row r="23" spans="1:6" x14ac:dyDescent="0.25">
      <c r="A23" s="17" t="s">
        <v>13</v>
      </c>
      <c r="B23" s="14" t="s">
        <v>30</v>
      </c>
      <c r="C23" s="12">
        <v>600</v>
      </c>
      <c r="D23" s="12">
        <v>0</v>
      </c>
      <c r="E23" s="57"/>
      <c r="F23" s="57"/>
    </row>
    <row r="24" spans="1:6" x14ac:dyDescent="0.25">
      <c r="A24" s="17" t="s">
        <v>13</v>
      </c>
      <c r="B24" s="14" t="s">
        <v>31</v>
      </c>
      <c r="C24" s="12">
        <v>1100</v>
      </c>
      <c r="D24" s="12">
        <v>1100</v>
      </c>
      <c r="E24" s="57"/>
      <c r="F24" s="57"/>
    </row>
    <row r="25" spans="1:6" x14ac:dyDescent="0.25">
      <c r="A25" s="17" t="s">
        <v>13</v>
      </c>
      <c r="B25" s="14" t="s">
        <v>33</v>
      </c>
      <c r="C25" s="12">
        <v>1500</v>
      </c>
      <c r="D25" s="12">
        <v>1275</v>
      </c>
      <c r="E25" s="57"/>
      <c r="F25" s="57"/>
    </row>
    <row r="26" spans="1:6" x14ac:dyDescent="0.25">
      <c r="A26" s="17" t="s">
        <v>13</v>
      </c>
      <c r="B26" s="14" t="s">
        <v>34</v>
      </c>
      <c r="C26" s="12">
        <v>50</v>
      </c>
      <c r="D26" s="12">
        <v>43</v>
      </c>
      <c r="E26" s="57"/>
      <c r="F26" s="57"/>
    </row>
    <row r="27" spans="1:6" x14ac:dyDescent="0.25">
      <c r="A27" s="17" t="s">
        <v>13</v>
      </c>
      <c r="B27" s="14" t="s">
        <v>9</v>
      </c>
      <c r="C27" s="12">
        <f>300-260</f>
        <v>40</v>
      </c>
      <c r="D27" s="12">
        <v>0</v>
      </c>
      <c r="E27" s="57"/>
      <c r="F27" s="57"/>
    </row>
    <row r="28" spans="1:6" x14ac:dyDescent="0.25">
      <c r="A28" s="11" t="s">
        <v>14</v>
      </c>
      <c r="B28" s="13" t="s">
        <v>15</v>
      </c>
      <c r="C28" s="12"/>
      <c r="D28" s="12"/>
      <c r="E28" s="57"/>
      <c r="F28" s="57"/>
    </row>
    <row r="29" spans="1:6" x14ac:dyDescent="0.25">
      <c r="A29" s="11" t="s">
        <v>16</v>
      </c>
      <c r="B29" s="13" t="s">
        <v>17</v>
      </c>
      <c r="C29" s="12"/>
      <c r="D29" s="12"/>
      <c r="E29" s="57"/>
      <c r="F29" s="57"/>
    </row>
    <row r="30" spans="1:6" x14ac:dyDescent="0.25">
      <c r="A30" s="11" t="s">
        <v>18</v>
      </c>
      <c r="B30" s="13" t="s">
        <v>19</v>
      </c>
      <c r="C30" s="12"/>
      <c r="D30" s="12"/>
      <c r="E30" s="57"/>
      <c r="F30" s="57"/>
    </row>
    <row r="31" spans="1:6" s="40" customFormat="1" x14ac:dyDescent="0.25">
      <c r="A31" s="11" t="s">
        <v>20</v>
      </c>
      <c r="B31" s="13" t="s">
        <v>21</v>
      </c>
      <c r="C31" s="18">
        <f>C32+C33</f>
        <v>140878</v>
      </c>
      <c r="D31" s="18">
        <f>D32+D33</f>
        <v>140878</v>
      </c>
      <c r="E31" s="57"/>
      <c r="F31" s="57"/>
    </row>
    <row r="32" spans="1:6" x14ac:dyDescent="0.25">
      <c r="A32" s="10"/>
      <c r="B32" s="14" t="s">
        <v>22</v>
      </c>
      <c r="C32" s="12">
        <v>130663</v>
      </c>
      <c r="D32" s="12">
        <v>130663</v>
      </c>
      <c r="E32" s="57"/>
      <c r="F32" s="57"/>
    </row>
    <row r="33" spans="1:6" x14ac:dyDescent="0.25">
      <c r="A33" s="10"/>
      <c r="B33" s="14" t="s">
        <v>23</v>
      </c>
      <c r="C33" s="12">
        <v>10215</v>
      </c>
      <c r="D33" s="12">
        <v>10215</v>
      </c>
      <c r="E33" s="57"/>
      <c r="F33" s="57"/>
    </row>
  </sheetData>
  <mergeCells count="6">
    <mergeCell ref="A7:A8"/>
    <mergeCell ref="B7:B8"/>
    <mergeCell ref="C7:D7"/>
    <mergeCell ref="A4:D4"/>
    <mergeCell ref="A3:D3"/>
    <mergeCell ref="A5:D5"/>
  </mergeCells>
  <printOptions horizontalCentere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G24"/>
  <sheetViews>
    <sheetView zoomScale="85" zoomScaleNormal="85" workbookViewId="0">
      <selection activeCell="E23" sqref="E23"/>
    </sheetView>
  </sheetViews>
  <sheetFormatPr defaultColWidth="9.109375" defaultRowHeight="13.8" x14ac:dyDescent="0.25"/>
  <cols>
    <col min="1" max="1" width="7.6640625" style="35" customWidth="1"/>
    <col min="2" max="2" width="39.88671875" style="35" customWidth="1"/>
    <col min="3" max="3" width="13.109375" style="35" customWidth="1"/>
    <col min="4" max="4" width="15.109375" style="35" customWidth="1"/>
    <col min="5" max="5" width="14.33203125" style="35" customWidth="1"/>
    <col min="6" max="16384" width="9.109375" style="35"/>
  </cols>
  <sheetData>
    <row r="1" spans="1:7" x14ac:dyDescent="0.25">
      <c r="A1" s="34" t="s">
        <v>24</v>
      </c>
      <c r="E1" s="41" t="s">
        <v>68</v>
      </c>
    </row>
    <row r="3" spans="1:7" ht="18.600000000000001" x14ac:dyDescent="0.3">
      <c r="A3" s="70" t="s">
        <v>96</v>
      </c>
      <c r="B3" s="70"/>
      <c r="C3" s="70"/>
      <c r="D3" s="70"/>
      <c r="E3" s="70"/>
    </row>
    <row r="4" spans="1:7" x14ac:dyDescent="0.25">
      <c r="A4" s="69" t="s">
        <v>25</v>
      </c>
      <c r="B4" s="69"/>
      <c r="C4" s="69"/>
      <c r="D4" s="69"/>
      <c r="E4" s="69"/>
    </row>
    <row r="5" spans="1:7" x14ac:dyDescent="0.25">
      <c r="A5" s="69" t="str">
        <f>'108'!A5:D5</f>
        <v>(Kèm theo Quyết định số 280/QĐ-UBND ngày 29/12/2025 của UBND xã Kon Braih)</v>
      </c>
      <c r="B5" s="69"/>
      <c r="C5" s="69"/>
      <c r="D5" s="69"/>
      <c r="E5" s="69"/>
    </row>
    <row r="6" spans="1:7" x14ac:dyDescent="0.25">
      <c r="E6" s="42" t="s">
        <v>112</v>
      </c>
    </row>
    <row r="7" spans="1:7" ht="15.6" x14ac:dyDescent="0.25">
      <c r="A7" s="67" t="s">
        <v>0</v>
      </c>
      <c r="B7" s="67" t="s">
        <v>1</v>
      </c>
      <c r="C7" s="67" t="s">
        <v>114</v>
      </c>
      <c r="D7" s="67"/>
      <c r="E7" s="67"/>
    </row>
    <row r="8" spans="1:7" ht="44.25" customHeight="1" x14ac:dyDescent="0.25">
      <c r="A8" s="67"/>
      <c r="B8" s="67"/>
      <c r="C8" s="4" t="s">
        <v>50</v>
      </c>
      <c r="D8" s="4" t="s">
        <v>51</v>
      </c>
      <c r="E8" s="4" t="s">
        <v>52</v>
      </c>
    </row>
    <row r="9" spans="1:7" s="43" customFormat="1" ht="19.5" customHeight="1" x14ac:dyDescent="0.25">
      <c r="A9" s="19" t="s">
        <v>4</v>
      </c>
      <c r="B9" s="19" t="s">
        <v>5</v>
      </c>
      <c r="C9" s="19" t="s">
        <v>53</v>
      </c>
      <c r="D9" s="19">
        <v>2</v>
      </c>
      <c r="E9" s="19">
        <v>3</v>
      </c>
    </row>
    <row r="10" spans="1:7" s="40" customFormat="1" ht="21" customHeight="1" x14ac:dyDescent="0.25">
      <c r="A10" s="11"/>
      <c r="B10" s="11" t="s">
        <v>54</v>
      </c>
      <c r="C10" s="18">
        <f>D10+E10</f>
        <v>163531</v>
      </c>
      <c r="D10" s="18">
        <f t="shared" ref="D10" si="0">SUM(D11:D24)</f>
        <v>4275</v>
      </c>
      <c r="E10" s="18">
        <f>SUM(E11:E24)</f>
        <v>159256</v>
      </c>
    </row>
    <row r="11" spans="1:7" x14ac:dyDescent="0.25">
      <c r="A11" s="10"/>
      <c r="B11" s="14" t="s">
        <v>55</v>
      </c>
      <c r="C11" s="12">
        <f t="shared" ref="C11:C24" si="1">D11+E11</f>
        <v>0</v>
      </c>
      <c r="D11" s="12"/>
      <c r="E11" s="12"/>
    </row>
    <row r="12" spans="1:7" x14ac:dyDescent="0.25">
      <c r="A12" s="10">
        <v>1</v>
      </c>
      <c r="B12" s="14" t="s">
        <v>56</v>
      </c>
      <c r="C12" s="12">
        <f t="shared" si="1"/>
        <v>109604</v>
      </c>
      <c r="D12" s="12">
        <v>0</v>
      </c>
      <c r="E12" s="12">
        <v>109604</v>
      </c>
      <c r="F12" s="57"/>
      <c r="G12" s="57"/>
    </row>
    <row r="13" spans="1:7" x14ac:dyDescent="0.25">
      <c r="A13" s="10">
        <v>2</v>
      </c>
      <c r="B13" s="14" t="s">
        <v>57</v>
      </c>
      <c r="C13" s="12">
        <f t="shared" si="1"/>
        <v>0</v>
      </c>
      <c r="D13" s="12">
        <v>0</v>
      </c>
      <c r="E13" s="12">
        <v>0</v>
      </c>
      <c r="F13" s="57"/>
      <c r="G13" s="57"/>
    </row>
    <row r="14" spans="1:7" x14ac:dyDescent="0.25">
      <c r="A14" s="10">
        <v>3</v>
      </c>
      <c r="B14" s="14" t="s">
        <v>58</v>
      </c>
      <c r="C14" s="12">
        <f t="shared" si="1"/>
        <v>0</v>
      </c>
      <c r="D14" s="12">
        <v>0</v>
      </c>
      <c r="E14" s="12">
        <v>0</v>
      </c>
      <c r="F14" s="57"/>
      <c r="G14" s="57"/>
    </row>
    <row r="15" spans="1:7" x14ac:dyDescent="0.25">
      <c r="A15" s="10">
        <v>4</v>
      </c>
      <c r="B15" s="14" t="s">
        <v>59</v>
      </c>
      <c r="C15" s="12">
        <f t="shared" si="1"/>
        <v>180</v>
      </c>
      <c r="D15" s="12">
        <v>0</v>
      </c>
      <c r="E15" s="12">
        <v>180</v>
      </c>
      <c r="F15" s="57"/>
      <c r="G15" s="57"/>
    </row>
    <row r="16" spans="1:7" x14ac:dyDescent="0.25">
      <c r="A16" s="10">
        <v>5</v>
      </c>
      <c r="B16" s="14" t="s">
        <v>60</v>
      </c>
      <c r="C16" s="12">
        <f t="shared" si="1"/>
        <v>432</v>
      </c>
      <c r="D16" s="12">
        <v>0</v>
      </c>
      <c r="E16" s="12">
        <v>432</v>
      </c>
      <c r="F16" s="57"/>
      <c r="G16" s="57"/>
    </row>
    <row r="17" spans="1:7" x14ac:dyDescent="0.25">
      <c r="A17" s="10">
        <v>6</v>
      </c>
      <c r="B17" s="14" t="s">
        <v>61</v>
      </c>
      <c r="C17" s="12">
        <f t="shared" si="1"/>
        <v>190</v>
      </c>
      <c r="D17" s="12">
        <v>0</v>
      </c>
      <c r="E17" s="12">
        <v>190</v>
      </c>
      <c r="F17" s="57"/>
      <c r="G17" s="57"/>
    </row>
    <row r="18" spans="1:7" x14ac:dyDescent="0.25">
      <c r="A18" s="10">
        <v>7</v>
      </c>
      <c r="B18" s="14" t="s">
        <v>62</v>
      </c>
      <c r="C18" s="12">
        <f t="shared" si="1"/>
        <v>136</v>
      </c>
      <c r="D18" s="12">
        <v>0</v>
      </c>
      <c r="E18" s="12">
        <v>136</v>
      </c>
      <c r="F18" s="57"/>
      <c r="G18" s="57"/>
    </row>
    <row r="19" spans="1:7" x14ac:dyDescent="0.25">
      <c r="A19" s="10">
        <v>8</v>
      </c>
      <c r="B19" s="14" t="s">
        <v>63</v>
      </c>
      <c r="C19" s="12">
        <f t="shared" si="1"/>
        <v>9670</v>
      </c>
      <c r="D19" s="12">
        <v>4275</v>
      </c>
      <c r="E19" s="12">
        <v>5395</v>
      </c>
      <c r="F19" s="57"/>
      <c r="G19" s="57"/>
    </row>
    <row r="20" spans="1:7" ht="26.4" x14ac:dyDescent="0.25">
      <c r="A20" s="10">
        <v>9</v>
      </c>
      <c r="B20" s="14" t="s">
        <v>64</v>
      </c>
      <c r="C20" s="12">
        <f t="shared" si="1"/>
        <v>30588</v>
      </c>
      <c r="D20" s="12">
        <v>0</v>
      </c>
      <c r="E20" s="12">
        <v>30588</v>
      </c>
      <c r="F20" s="57"/>
      <c r="G20" s="57"/>
    </row>
    <row r="21" spans="1:7" x14ac:dyDescent="0.25">
      <c r="A21" s="10">
        <v>10</v>
      </c>
      <c r="B21" s="14" t="s">
        <v>65</v>
      </c>
      <c r="C21" s="12">
        <f t="shared" si="1"/>
        <v>6407</v>
      </c>
      <c r="D21" s="12">
        <v>0</v>
      </c>
      <c r="E21" s="12">
        <v>6407</v>
      </c>
      <c r="F21" s="57"/>
      <c r="G21" s="57"/>
    </row>
    <row r="22" spans="1:7" x14ac:dyDescent="0.25">
      <c r="A22" s="10">
        <v>11</v>
      </c>
      <c r="B22" s="14" t="s">
        <v>69</v>
      </c>
      <c r="C22" s="12">
        <f t="shared" si="1"/>
        <v>2285</v>
      </c>
      <c r="D22" s="12">
        <v>0</v>
      </c>
      <c r="E22" s="12">
        <v>2285</v>
      </c>
      <c r="F22" s="57"/>
      <c r="G22" s="57"/>
    </row>
    <row r="23" spans="1:7" x14ac:dyDescent="0.25">
      <c r="A23" s="10">
        <v>12</v>
      </c>
      <c r="B23" s="14" t="s">
        <v>66</v>
      </c>
      <c r="C23" s="12">
        <f t="shared" si="1"/>
        <v>973</v>
      </c>
      <c r="D23" s="12">
        <v>0</v>
      </c>
      <c r="E23" s="12">
        <v>973</v>
      </c>
      <c r="F23" s="57"/>
      <c r="G23" s="57"/>
    </row>
    <row r="24" spans="1:7" x14ac:dyDescent="0.25">
      <c r="A24" s="10">
        <v>13</v>
      </c>
      <c r="B24" s="14" t="s">
        <v>67</v>
      </c>
      <c r="C24" s="12">
        <f t="shared" si="1"/>
        <v>3066</v>
      </c>
      <c r="D24" s="12">
        <v>0</v>
      </c>
      <c r="E24" s="12">
        <v>3066</v>
      </c>
      <c r="F24" s="57"/>
      <c r="G24" s="57"/>
    </row>
  </sheetData>
  <mergeCells count="6">
    <mergeCell ref="A7:A8"/>
    <mergeCell ref="B7:B8"/>
    <mergeCell ref="C7:E7"/>
    <mergeCell ref="A3:E3"/>
    <mergeCell ref="A4:E4"/>
    <mergeCell ref="A5:E5"/>
  </mergeCells>
  <printOptions horizontalCentered="1"/>
  <pageMargins left="0.7" right="0.7" top="0.75" bottom="0.75" header="0.3" footer="0.3"/>
  <pageSetup paperSize="9" scale="9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L15"/>
  <sheetViews>
    <sheetView zoomScale="55" zoomScaleNormal="55" workbookViewId="0">
      <selection activeCell="G12" sqref="G12:G13"/>
    </sheetView>
  </sheetViews>
  <sheetFormatPr defaultColWidth="9.109375" defaultRowHeight="13.8" x14ac:dyDescent="0.3"/>
  <cols>
    <col min="1" max="1" width="42" style="24" customWidth="1"/>
    <col min="2" max="2" width="12.5546875" style="24" customWidth="1"/>
    <col min="3" max="3" width="10.6640625" style="24" customWidth="1"/>
    <col min="4" max="4" width="16" style="24" customWidth="1"/>
    <col min="5" max="5" width="14.109375" style="24" customWidth="1"/>
    <col min="6" max="6" width="14.33203125" style="24" customWidth="1"/>
    <col min="7" max="7" width="10.33203125" style="24" customWidth="1"/>
    <col min="8" max="8" width="13.33203125" style="24" customWidth="1"/>
    <col min="9" max="9" width="10.6640625" style="24" customWidth="1"/>
    <col min="10" max="10" width="11.109375" style="24" customWidth="1"/>
    <col min="11" max="11" width="15.5546875" style="24" customWidth="1"/>
    <col min="12" max="16384" width="9.109375" style="24"/>
  </cols>
  <sheetData>
    <row r="1" spans="1:12" ht="14.4" customHeight="1" x14ac:dyDescent="0.3">
      <c r="A1" s="23" t="s">
        <v>24</v>
      </c>
      <c r="I1" s="71" t="s">
        <v>82</v>
      </c>
      <c r="J1" s="71"/>
      <c r="K1" s="71"/>
    </row>
    <row r="2" spans="1:12" s="31" customFormat="1" ht="18.600000000000001" x14ac:dyDescent="0.3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2" ht="21" customHeight="1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2" ht="21" customHeight="1" x14ac:dyDescent="0.3">
      <c r="A4" s="73" t="str">
        <f>'108'!A5:D5</f>
        <v>(Kèm theo Quyết định số 280/QĐ-UBND ngày 29/12/2025 của UBND xã Kon Braih)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2" x14ac:dyDescent="0.3">
      <c r="J5" s="25"/>
      <c r="K5" s="25" t="s">
        <v>112</v>
      </c>
    </row>
    <row r="6" spans="1:12" s="32" customFormat="1" ht="18" customHeight="1" x14ac:dyDescent="0.3">
      <c r="A6" s="67" t="s">
        <v>71</v>
      </c>
      <c r="B6" s="67" t="s">
        <v>72</v>
      </c>
      <c r="C6" s="67" t="s">
        <v>73</v>
      </c>
      <c r="D6" s="67"/>
      <c r="E6" s="67" t="s">
        <v>102</v>
      </c>
      <c r="F6" s="67" t="s">
        <v>103</v>
      </c>
      <c r="G6" s="67" t="s">
        <v>104</v>
      </c>
      <c r="H6" s="67"/>
      <c r="I6" s="67"/>
      <c r="J6" s="67"/>
      <c r="K6" s="74" t="s">
        <v>105</v>
      </c>
    </row>
    <row r="7" spans="1:12" s="32" customFormat="1" ht="35.25" customHeight="1" x14ac:dyDescent="0.3">
      <c r="A7" s="67"/>
      <c r="B7" s="67"/>
      <c r="C7" s="67"/>
      <c r="D7" s="67"/>
      <c r="E7" s="67"/>
      <c r="F7" s="67"/>
      <c r="G7" s="67" t="s">
        <v>74</v>
      </c>
      <c r="H7" s="67" t="s">
        <v>75</v>
      </c>
      <c r="I7" s="67" t="s">
        <v>76</v>
      </c>
      <c r="J7" s="67"/>
      <c r="K7" s="75"/>
    </row>
    <row r="8" spans="1:12" s="32" customFormat="1" ht="58.95" customHeight="1" x14ac:dyDescent="0.3">
      <c r="A8" s="67"/>
      <c r="B8" s="67"/>
      <c r="C8" s="4" t="s">
        <v>74</v>
      </c>
      <c r="D8" s="4" t="s">
        <v>77</v>
      </c>
      <c r="E8" s="67"/>
      <c r="F8" s="67"/>
      <c r="G8" s="67"/>
      <c r="H8" s="67"/>
      <c r="I8" s="4" t="s">
        <v>78</v>
      </c>
      <c r="J8" s="4" t="s">
        <v>79</v>
      </c>
      <c r="K8" s="76"/>
    </row>
    <row r="9" spans="1:12" ht="28.5" customHeight="1" x14ac:dyDescent="0.3">
      <c r="A9" s="4" t="s">
        <v>50</v>
      </c>
      <c r="B9" s="29">
        <f>B10+B11+B14</f>
        <v>0</v>
      </c>
      <c r="C9" s="58">
        <f t="shared" ref="C9:J9" si="0">C10+C11+C14</f>
        <v>4707</v>
      </c>
      <c r="D9" s="58">
        <f t="shared" si="0"/>
        <v>0</v>
      </c>
      <c r="E9" s="58">
        <f t="shared" si="0"/>
        <v>0</v>
      </c>
      <c r="F9" s="58">
        <f t="shared" si="0"/>
        <v>0</v>
      </c>
      <c r="G9" s="58">
        <f t="shared" si="0"/>
        <v>4275</v>
      </c>
      <c r="H9" s="58">
        <f t="shared" si="0"/>
        <v>0</v>
      </c>
      <c r="I9" s="58">
        <f t="shared" si="0"/>
        <v>4275</v>
      </c>
      <c r="J9" s="29">
        <f t="shared" si="0"/>
        <v>0</v>
      </c>
      <c r="K9" s="59"/>
      <c r="L9" s="60"/>
    </row>
    <row r="10" spans="1:12" s="3" customFormat="1" ht="27.6" customHeight="1" x14ac:dyDescent="0.25">
      <c r="A10" s="6" t="s">
        <v>80</v>
      </c>
      <c r="B10" s="6"/>
      <c r="C10" s="6"/>
      <c r="D10" s="6"/>
      <c r="E10" s="6"/>
      <c r="F10" s="6"/>
      <c r="G10" s="6"/>
      <c r="H10" s="6"/>
      <c r="I10" s="6"/>
      <c r="J10" s="6"/>
      <c r="K10" s="44"/>
    </row>
    <row r="11" spans="1:12" s="3" customFormat="1" ht="28.95" customHeight="1" x14ac:dyDescent="0.25">
      <c r="A11" s="6" t="s">
        <v>81</v>
      </c>
      <c r="B11" s="6"/>
      <c r="C11" s="45">
        <f>C12+C13</f>
        <v>3432</v>
      </c>
      <c r="D11" s="45"/>
      <c r="E11" s="45"/>
      <c r="F11" s="45"/>
      <c r="G11" s="45">
        <f>G12+G13</f>
        <v>3000</v>
      </c>
      <c r="H11" s="6"/>
      <c r="I11" s="45">
        <f>I12+I13</f>
        <v>3000</v>
      </c>
      <c r="J11" s="6"/>
      <c r="K11" s="44"/>
    </row>
    <row r="12" spans="1:12" s="1" customFormat="1" ht="73.95" customHeight="1" x14ac:dyDescent="0.25">
      <c r="A12" s="46" t="s">
        <v>116</v>
      </c>
      <c r="B12" s="5">
        <v>2026</v>
      </c>
      <c r="C12" s="47">
        <v>1858</v>
      </c>
      <c r="D12" s="47"/>
      <c r="E12" s="47"/>
      <c r="F12" s="47"/>
      <c r="G12" s="47">
        <f>I12</f>
        <v>1858</v>
      </c>
      <c r="H12" s="7"/>
      <c r="I12" s="47">
        <v>1858</v>
      </c>
      <c r="J12" s="7"/>
      <c r="K12" s="48"/>
    </row>
    <row r="13" spans="1:12" s="1" customFormat="1" ht="66.599999999999994" customHeight="1" x14ac:dyDescent="0.25">
      <c r="A13" s="46" t="s">
        <v>117</v>
      </c>
      <c r="B13" s="5">
        <v>2026</v>
      </c>
      <c r="C13" s="47">
        <v>1574</v>
      </c>
      <c r="D13" s="47"/>
      <c r="E13" s="47"/>
      <c r="F13" s="47"/>
      <c r="G13" s="47">
        <f>I13</f>
        <v>1142</v>
      </c>
      <c r="H13" s="7"/>
      <c r="I13" s="47">
        <v>1142</v>
      </c>
      <c r="J13" s="7"/>
      <c r="K13" s="50" t="s">
        <v>115</v>
      </c>
    </row>
    <row r="14" spans="1:12" s="3" customFormat="1" ht="33.6" customHeight="1" x14ac:dyDescent="0.25">
      <c r="A14" s="49" t="s">
        <v>99</v>
      </c>
      <c r="B14" s="4"/>
      <c r="C14" s="45">
        <f>C15</f>
        <v>1275</v>
      </c>
      <c r="D14" s="45"/>
      <c r="E14" s="45"/>
      <c r="F14" s="45"/>
      <c r="G14" s="45">
        <f>G15</f>
        <v>1275</v>
      </c>
      <c r="H14" s="6"/>
      <c r="I14" s="45">
        <f>I15</f>
        <v>1275</v>
      </c>
      <c r="J14" s="6"/>
      <c r="K14" s="44"/>
    </row>
    <row r="15" spans="1:12" s="1" customFormat="1" ht="73.2" customHeight="1" x14ac:dyDescent="0.25">
      <c r="A15" s="46" t="s">
        <v>100</v>
      </c>
      <c r="B15" s="5">
        <v>2026</v>
      </c>
      <c r="C15" s="47">
        <v>1275</v>
      </c>
      <c r="D15" s="47"/>
      <c r="E15" s="47"/>
      <c r="F15" s="47"/>
      <c r="G15" s="47">
        <v>1275</v>
      </c>
      <c r="H15" s="7"/>
      <c r="I15" s="47">
        <v>1275</v>
      </c>
      <c r="J15" s="7"/>
      <c r="K15" s="50" t="s">
        <v>101</v>
      </c>
    </row>
  </sheetData>
  <mergeCells count="14">
    <mergeCell ref="I1:K1"/>
    <mergeCell ref="A2:K2"/>
    <mergeCell ref="A3:K3"/>
    <mergeCell ref="A4:K4"/>
    <mergeCell ref="A6:A8"/>
    <mergeCell ref="B6:B8"/>
    <mergeCell ref="C6:D7"/>
    <mergeCell ref="E6:E8"/>
    <mergeCell ref="F6:F8"/>
    <mergeCell ref="G6:J6"/>
    <mergeCell ref="G7:G8"/>
    <mergeCell ref="H7:H8"/>
    <mergeCell ref="I7:J7"/>
    <mergeCell ref="K6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17"/>
  <sheetViews>
    <sheetView topLeftCell="A4" zoomScale="85" zoomScaleNormal="85" workbookViewId="0">
      <selection activeCell="H17" sqref="H17"/>
    </sheetView>
  </sheetViews>
  <sheetFormatPr defaultColWidth="9.109375" defaultRowHeight="13.8" x14ac:dyDescent="0.3"/>
  <cols>
    <col min="1" max="1" width="25.44140625" style="24" customWidth="1"/>
    <col min="2" max="3" width="9.109375" style="24"/>
    <col min="4" max="4" width="14.6640625" style="24" customWidth="1"/>
    <col min="5" max="5" width="11.44140625" style="24" customWidth="1"/>
    <col min="6" max="6" width="10" style="24" customWidth="1"/>
    <col min="7" max="7" width="15" style="24" customWidth="1"/>
    <col min="8" max="16384" width="9.109375" style="24"/>
  </cols>
  <sheetData>
    <row r="1" spans="1:12" x14ac:dyDescent="0.3">
      <c r="A1" s="23" t="s">
        <v>24</v>
      </c>
      <c r="G1" s="27" t="s">
        <v>88</v>
      </c>
    </row>
    <row r="2" spans="1:12" x14ac:dyDescent="0.3">
      <c r="A2" s="23"/>
      <c r="G2" s="25"/>
    </row>
    <row r="3" spans="1:12" ht="23.25" customHeight="1" x14ac:dyDescent="0.3">
      <c r="A3" s="84" t="s">
        <v>97</v>
      </c>
      <c r="B3" s="84"/>
      <c r="C3" s="84"/>
      <c r="D3" s="84"/>
      <c r="E3" s="84"/>
      <c r="F3" s="84"/>
      <c r="G3" s="84"/>
    </row>
    <row r="4" spans="1:12" s="26" customFormat="1" ht="15.75" customHeight="1" x14ac:dyDescent="0.3">
      <c r="A4" s="73" t="s">
        <v>25</v>
      </c>
      <c r="B4" s="73"/>
      <c r="C4" s="73"/>
      <c r="D4" s="73"/>
      <c r="E4" s="73"/>
      <c r="F4" s="73"/>
      <c r="G4" s="73"/>
    </row>
    <row r="5" spans="1:12" s="26" customFormat="1" ht="15.75" customHeight="1" x14ac:dyDescent="0.3">
      <c r="A5" s="73" t="str">
        <f>'108'!A5:D5</f>
        <v>(Kèm theo Quyết định số 280/QĐ-UBND ngày 29/12/2025 của UBND xã Kon Braih)</v>
      </c>
      <c r="B5" s="73"/>
      <c r="C5" s="73"/>
      <c r="D5" s="73"/>
      <c r="E5" s="73"/>
      <c r="F5" s="73"/>
      <c r="G5" s="73"/>
    </row>
    <row r="7" spans="1:12" x14ac:dyDescent="0.3">
      <c r="G7" s="25" t="s">
        <v>112</v>
      </c>
    </row>
    <row r="8" spans="1:12" ht="24.75" customHeight="1" x14ac:dyDescent="0.3">
      <c r="A8" s="77" t="s">
        <v>1</v>
      </c>
      <c r="B8" s="78" t="s">
        <v>106</v>
      </c>
      <c r="C8" s="79"/>
      <c r="D8" s="80"/>
      <c r="E8" s="77" t="s">
        <v>107</v>
      </c>
      <c r="F8" s="77"/>
      <c r="G8" s="77"/>
    </row>
    <row r="9" spans="1:12" ht="6.75" customHeight="1" x14ac:dyDescent="0.3">
      <c r="A9" s="77"/>
      <c r="B9" s="81"/>
      <c r="C9" s="82"/>
      <c r="D9" s="83"/>
      <c r="E9" s="77"/>
      <c r="F9" s="77"/>
      <c r="G9" s="77"/>
    </row>
    <row r="10" spans="1:12" ht="31.2" x14ac:dyDescent="0.3">
      <c r="A10" s="77"/>
      <c r="B10" s="21" t="s">
        <v>83</v>
      </c>
      <c r="C10" s="21" t="s">
        <v>84</v>
      </c>
      <c r="D10" s="21" t="s">
        <v>85</v>
      </c>
      <c r="E10" s="21" t="s">
        <v>83</v>
      </c>
      <c r="F10" s="21" t="s">
        <v>84</v>
      </c>
      <c r="G10" s="21" t="s">
        <v>85</v>
      </c>
    </row>
    <row r="11" spans="1:12" ht="26.25" customHeight="1" x14ac:dyDescent="0.3">
      <c r="A11" s="21" t="s">
        <v>50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12" ht="31.2" x14ac:dyDescent="0.3">
      <c r="A12" s="22" t="s">
        <v>86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12" customFormat="1" ht="15.6" x14ac:dyDescent="0.3">
      <c r="A13" s="7" t="s">
        <v>87</v>
      </c>
      <c r="B13" s="51">
        <f>B14+B15+B16+B17</f>
        <v>468</v>
      </c>
      <c r="C13" s="51">
        <f t="shared" ref="C13:G13" si="0">C14+C15+C16+C17</f>
        <v>468</v>
      </c>
      <c r="D13" s="51">
        <f t="shared" si="0"/>
        <v>0</v>
      </c>
      <c r="E13" s="51">
        <f t="shared" si="0"/>
        <v>400</v>
      </c>
      <c r="F13" s="51">
        <f t="shared" si="0"/>
        <v>400</v>
      </c>
      <c r="G13" s="51">
        <f t="shared" si="0"/>
        <v>0</v>
      </c>
      <c r="H13" s="52"/>
      <c r="I13" s="52"/>
      <c r="J13" s="52"/>
      <c r="K13" s="52"/>
      <c r="L13" s="52"/>
    </row>
    <row r="14" spans="1:12" s="56" customFormat="1" ht="31.2" x14ac:dyDescent="0.3">
      <c r="A14" s="53" t="s">
        <v>108</v>
      </c>
      <c r="B14" s="54">
        <v>7</v>
      </c>
      <c r="C14" s="54">
        <v>7</v>
      </c>
      <c r="D14" s="54"/>
      <c r="E14" s="54">
        <v>7</v>
      </c>
      <c r="F14" s="54">
        <v>7</v>
      </c>
      <c r="G14" s="55"/>
      <c r="H14" s="52"/>
      <c r="I14" s="52"/>
      <c r="J14" s="52"/>
      <c r="K14" s="52"/>
      <c r="L14" s="52"/>
    </row>
    <row r="15" spans="1:12" s="56" customFormat="1" ht="31.2" x14ac:dyDescent="0.3">
      <c r="A15" s="53" t="s">
        <v>109</v>
      </c>
      <c r="B15" s="54">
        <v>102</v>
      </c>
      <c r="C15" s="54">
        <v>102</v>
      </c>
      <c r="D15" s="54"/>
      <c r="E15" s="54">
        <v>102</v>
      </c>
      <c r="F15" s="54">
        <v>102</v>
      </c>
      <c r="G15" s="55"/>
      <c r="H15" s="52"/>
      <c r="I15" s="52"/>
      <c r="J15" s="52"/>
      <c r="K15" s="52"/>
      <c r="L15" s="52"/>
    </row>
    <row r="16" spans="1:12" s="56" customFormat="1" ht="31.2" x14ac:dyDescent="0.3">
      <c r="A16" s="53" t="s">
        <v>110</v>
      </c>
      <c r="B16" s="54">
        <v>199</v>
      </c>
      <c r="C16" s="54">
        <v>199</v>
      </c>
      <c r="D16" s="54"/>
      <c r="E16" s="54">
        <v>0</v>
      </c>
      <c r="F16" s="54">
        <v>0</v>
      </c>
      <c r="G16" s="55"/>
      <c r="H16" s="52"/>
      <c r="I16" s="52"/>
      <c r="J16" s="52"/>
      <c r="K16" s="52"/>
      <c r="L16" s="52"/>
    </row>
    <row r="17" spans="1:12" s="56" customFormat="1" ht="31.2" x14ac:dyDescent="0.3">
      <c r="A17" s="53" t="s">
        <v>111</v>
      </c>
      <c r="B17" s="54">
        <v>160</v>
      </c>
      <c r="C17" s="54">
        <v>160</v>
      </c>
      <c r="D17" s="54"/>
      <c r="E17" s="54">
        <v>291</v>
      </c>
      <c r="F17" s="54">
        <v>291</v>
      </c>
      <c r="G17" s="55"/>
      <c r="H17" s="52"/>
      <c r="I17" s="52"/>
      <c r="J17" s="52"/>
      <c r="K17" s="52"/>
      <c r="L17" s="52"/>
    </row>
  </sheetData>
  <mergeCells count="6">
    <mergeCell ref="A8:A10"/>
    <mergeCell ref="E8:G9"/>
    <mergeCell ref="B8:D9"/>
    <mergeCell ref="A3:G3"/>
    <mergeCell ref="A4:G4"/>
    <mergeCell ref="A5:G5"/>
  </mergeCells>
  <printOptions horizontalCentered="1"/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108</vt:lpstr>
      <vt:lpstr>109</vt:lpstr>
      <vt:lpstr>110</vt:lpstr>
      <vt:lpstr>111</vt:lpstr>
      <vt:lpstr>112</vt:lpstr>
      <vt:lpstr>'108'!Print_Area</vt:lpstr>
      <vt:lpstr>'109'!Print_Area</vt:lpstr>
      <vt:lpstr>'110'!Print_Area</vt:lpstr>
      <vt:lpstr>'111'!Print_Area</vt:lpstr>
      <vt:lpstr>'112'!Print_Area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KTHT Phong</cp:lastModifiedBy>
  <cp:lastPrinted>2026-01-14T21:51:04Z</cp:lastPrinted>
  <dcterms:created xsi:type="dcterms:W3CDTF">2025-08-15T08:12:36Z</dcterms:created>
  <dcterms:modified xsi:type="dcterms:W3CDTF">2026-01-30T08:20:11Z</dcterms:modified>
</cp:coreProperties>
</file>